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Pol'!$A$1:$V$145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54"/>
  <c r="I51"/>
  <c r="AF135" i="12"/>
  <c r="G39" i="1" s="1"/>
  <c r="G42" s="1"/>
  <c r="G25" s="1"/>
  <c r="G26" s="1"/>
  <c r="G8" i="12"/>
  <c r="G7" s="1"/>
  <c r="I8"/>
  <c r="I7" s="1"/>
  <c r="K8"/>
  <c r="K7" s="1"/>
  <c r="O8"/>
  <c r="O7" s="1"/>
  <c r="Q8"/>
  <c r="Q7" s="1"/>
  <c r="U8"/>
  <c r="U7" s="1"/>
  <c r="G13"/>
  <c r="I13"/>
  <c r="K13"/>
  <c r="K12" s="1"/>
  <c r="O13"/>
  <c r="Q13"/>
  <c r="U13"/>
  <c r="G15"/>
  <c r="M15" s="1"/>
  <c r="I15"/>
  <c r="K15"/>
  <c r="O15"/>
  <c r="Q15"/>
  <c r="Q12" s="1"/>
  <c r="U15"/>
  <c r="G19"/>
  <c r="M19" s="1"/>
  <c r="I19"/>
  <c r="K19"/>
  <c r="O19"/>
  <c r="Q19"/>
  <c r="U19"/>
  <c r="I21"/>
  <c r="G22"/>
  <c r="G21" s="1"/>
  <c r="I22"/>
  <c r="K22"/>
  <c r="K21" s="1"/>
  <c r="O22"/>
  <c r="O21" s="1"/>
  <c r="Q22"/>
  <c r="Q21" s="1"/>
  <c r="U22"/>
  <c r="U21" s="1"/>
  <c r="G28"/>
  <c r="G27" s="1"/>
  <c r="I52" i="1" s="1"/>
  <c r="I28" i="12"/>
  <c r="K28"/>
  <c r="O28"/>
  <c r="Q28"/>
  <c r="U28"/>
  <c r="G30"/>
  <c r="M30" s="1"/>
  <c r="I30"/>
  <c r="I27" s="1"/>
  <c r="K30"/>
  <c r="O30"/>
  <c r="Q30"/>
  <c r="U30"/>
  <c r="G32"/>
  <c r="M32" s="1"/>
  <c r="I32"/>
  <c r="K32"/>
  <c r="O32"/>
  <c r="Q32"/>
  <c r="U32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5"/>
  <c r="M45" s="1"/>
  <c r="I45"/>
  <c r="K45"/>
  <c r="O45"/>
  <c r="Q45"/>
  <c r="U45"/>
  <c r="G46"/>
  <c r="M46" s="1"/>
  <c r="I46"/>
  <c r="K46"/>
  <c r="O46"/>
  <c r="Q46"/>
  <c r="U46"/>
  <c r="G47"/>
  <c r="I53" i="1" s="1"/>
  <c r="K47" i="12"/>
  <c r="O47"/>
  <c r="U47"/>
  <c r="G48"/>
  <c r="M48" s="1"/>
  <c r="M47" s="1"/>
  <c r="I48"/>
  <c r="I47" s="1"/>
  <c r="K48"/>
  <c r="O48"/>
  <c r="Q48"/>
  <c r="Q47" s="1"/>
  <c r="U48"/>
  <c r="G49"/>
  <c r="U49"/>
  <c r="G50"/>
  <c r="I50"/>
  <c r="I49" s="1"/>
  <c r="K50"/>
  <c r="K49" s="1"/>
  <c r="M50"/>
  <c r="M49" s="1"/>
  <c r="O50"/>
  <c r="O49" s="1"/>
  <c r="Q50"/>
  <c r="Q49" s="1"/>
  <c r="U50"/>
  <c r="G52"/>
  <c r="I52"/>
  <c r="K52"/>
  <c r="M52"/>
  <c r="O52"/>
  <c r="Q52"/>
  <c r="U52"/>
  <c r="G53"/>
  <c r="I53"/>
  <c r="K53"/>
  <c r="O53"/>
  <c r="O51" s="1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I68"/>
  <c r="K68"/>
  <c r="M68"/>
  <c r="O68"/>
  <c r="Q68"/>
  <c r="U68"/>
  <c r="G69"/>
  <c r="M69" s="1"/>
  <c r="I69"/>
  <c r="K69"/>
  <c r="O69"/>
  <c r="Q69"/>
  <c r="U69"/>
  <c r="G70"/>
  <c r="M70" s="1"/>
  <c r="I70"/>
  <c r="K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4"/>
  <c r="I74"/>
  <c r="I73" s="1"/>
  <c r="K74"/>
  <c r="M74"/>
  <c r="O74"/>
  <c r="Q74"/>
  <c r="U74"/>
  <c r="G75"/>
  <c r="G73" s="1"/>
  <c r="I56" i="1" s="1"/>
  <c r="I75" i="12"/>
  <c r="K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G79"/>
  <c r="I79"/>
  <c r="K79"/>
  <c r="O79"/>
  <c r="Q79"/>
  <c r="U79"/>
  <c r="G81"/>
  <c r="I81"/>
  <c r="I78" s="1"/>
  <c r="K81"/>
  <c r="M81"/>
  <c r="O81"/>
  <c r="Q81"/>
  <c r="U81"/>
  <c r="G84"/>
  <c r="M84" s="1"/>
  <c r="I84"/>
  <c r="K84"/>
  <c r="O84"/>
  <c r="Q84"/>
  <c r="U84"/>
  <c r="G86"/>
  <c r="M86" s="1"/>
  <c r="I86"/>
  <c r="K86"/>
  <c r="O86"/>
  <c r="Q86"/>
  <c r="U86"/>
  <c r="G88"/>
  <c r="M88" s="1"/>
  <c r="I88"/>
  <c r="K88"/>
  <c r="O88"/>
  <c r="Q88"/>
  <c r="U88"/>
  <c r="G90"/>
  <c r="M90" s="1"/>
  <c r="I90"/>
  <c r="K90"/>
  <c r="O90"/>
  <c r="Q90"/>
  <c r="U90"/>
  <c r="G92"/>
  <c r="M92" s="1"/>
  <c r="I92"/>
  <c r="I91" s="1"/>
  <c r="K92"/>
  <c r="O92"/>
  <c r="Q92"/>
  <c r="U92"/>
  <c r="G96"/>
  <c r="M96" s="1"/>
  <c r="I96"/>
  <c r="K96"/>
  <c r="O96"/>
  <c r="Q96"/>
  <c r="U96"/>
  <c r="G99"/>
  <c r="I99"/>
  <c r="K99"/>
  <c r="M99"/>
  <c r="O99"/>
  <c r="Q99"/>
  <c r="U99"/>
  <c r="G101"/>
  <c r="G91" s="1"/>
  <c r="I58" i="1" s="1"/>
  <c r="I101" i="12"/>
  <c r="K101"/>
  <c r="O101"/>
  <c r="Q101"/>
  <c r="U101"/>
  <c r="G103"/>
  <c r="I103"/>
  <c r="K103"/>
  <c r="O103"/>
  <c r="Q103"/>
  <c r="U103"/>
  <c r="G105"/>
  <c r="M105" s="1"/>
  <c r="I105"/>
  <c r="I102" s="1"/>
  <c r="K105"/>
  <c r="O105"/>
  <c r="Q105"/>
  <c r="U105"/>
  <c r="G107"/>
  <c r="M107" s="1"/>
  <c r="I107"/>
  <c r="K107"/>
  <c r="O107"/>
  <c r="Q107"/>
  <c r="U107"/>
  <c r="G109"/>
  <c r="I109"/>
  <c r="K109"/>
  <c r="M109"/>
  <c r="O109"/>
  <c r="Q109"/>
  <c r="U109"/>
  <c r="G111"/>
  <c r="I111"/>
  <c r="K111"/>
  <c r="M111"/>
  <c r="O111"/>
  <c r="Q111"/>
  <c r="Q110" s="1"/>
  <c r="U111"/>
  <c r="G112"/>
  <c r="I112"/>
  <c r="K112"/>
  <c r="K110" s="1"/>
  <c r="O112"/>
  <c r="Q112"/>
  <c r="U112"/>
  <c r="U110" s="1"/>
  <c r="G114"/>
  <c r="G113" s="1"/>
  <c r="I61" i="1" s="1"/>
  <c r="I114" i="12"/>
  <c r="K114"/>
  <c r="K113" s="1"/>
  <c r="O114"/>
  <c r="Q114"/>
  <c r="U114"/>
  <c r="G119"/>
  <c r="I119"/>
  <c r="K119"/>
  <c r="M119"/>
  <c r="O119"/>
  <c r="Q119"/>
  <c r="U119"/>
  <c r="G121"/>
  <c r="M121" s="1"/>
  <c r="I121"/>
  <c r="K121"/>
  <c r="O121"/>
  <c r="Q121"/>
  <c r="U121"/>
  <c r="G122"/>
  <c r="I122"/>
  <c r="K122"/>
  <c r="M122"/>
  <c r="O122"/>
  <c r="Q122"/>
  <c r="U122"/>
  <c r="G124"/>
  <c r="I62" i="1" s="1"/>
  <c r="I18" s="1"/>
  <c r="O124" i="12"/>
  <c r="G125"/>
  <c r="I125"/>
  <c r="I124" s="1"/>
  <c r="K125"/>
  <c r="K124" s="1"/>
  <c r="M125"/>
  <c r="M124" s="1"/>
  <c r="O125"/>
  <c r="Q125"/>
  <c r="Q124" s="1"/>
  <c r="U125"/>
  <c r="U124" s="1"/>
  <c r="G127"/>
  <c r="M127" s="1"/>
  <c r="I127"/>
  <c r="K127"/>
  <c r="O127"/>
  <c r="Q127"/>
  <c r="U127"/>
  <c r="G128"/>
  <c r="G126" s="1"/>
  <c r="I128"/>
  <c r="K128"/>
  <c r="O128"/>
  <c r="Q128"/>
  <c r="U128"/>
  <c r="U126" s="1"/>
  <c r="G129"/>
  <c r="M129" s="1"/>
  <c r="I129"/>
  <c r="K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M132" s="1"/>
  <c r="I132"/>
  <c r="K132"/>
  <c r="O132"/>
  <c r="Q132"/>
  <c r="U132"/>
  <c r="G133"/>
  <c r="I133"/>
  <c r="K133"/>
  <c r="M133"/>
  <c r="O133"/>
  <c r="Q133"/>
  <c r="U133"/>
  <c r="I20" i="1"/>
  <c r="I19"/>
  <c r="G27"/>
  <c r="J28"/>
  <c r="J26"/>
  <c r="G38"/>
  <c r="F38"/>
  <c r="J23"/>
  <c r="J24"/>
  <c r="J25"/>
  <c r="J27"/>
  <c r="E24"/>
  <c r="E26"/>
  <c r="G41" l="1"/>
  <c r="G40"/>
  <c r="I51" i="12"/>
  <c r="G78"/>
  <c r="I57" i="1" s="1"/>
  <c r="G102" i="12"/>
  <c r="I59" i="1" s="1"/>
  <c r="O12" i="12"/>
  <c r="G110"/>
  <c r="I60" i="1" s="1"/>
  <c r="K78" i="12"/>
  <c r="Q51"/>
  <c r="K102"/>
  <c r="O78"/>
  <c r="U12"/>
  <c r="U27"/>
  <c r="O102"/>
  <c r="G51"/>
  <c r="I55" i="1" s="1"/>
  <c r="I17" s="1"/>
  <c r="Q27" i="12"/>
  <c r="O110"/>
  <c r="U78"/>
  <c r="I12"/>
  <c r="U102"/>
  <c r="K51"/>
  <c r="O113"/>
  <c r="Q73"/>
  <c r="U113"/>
  <c r="I49" i="1"/>
  <c r="Q78" i="12"/>
  <c r="I126"/>
  <c r="I113"/>
  <c r="K73"/>
  <c r="K91"/>
  <c r="O73"/>
  <c r="O91"/>
  <c r="Q126"/>
  <c r="U73"/>
  <c r="Q91"/>
  <c r="Q113"/>
  <c r="AE135"/>
  <c r="U51"/>
  <c r="K126"/>
  <c r="Q102"/>
  <c r="U91"/>
  <c r="O126"/>
  <c r="K27"/>
  <c r="I110"/>
  <c r="O27"/>
  <c r="G12"/>
  <c r="I50" i="1" s="1"/>
  <c r="M128" i="12"/>
  <c r="M126" s="1"/>
  <c r="M114"/>
  <c r="M113" s="1"/>
  <c r="M112"/>
  <c r="M110" s="1"/>
  <c r="M103"/>
  <c r="M102" s="1"/>
  <c r="M101"/>
  <c r="M91" s="1"/>
  <c r="M79"/>
  <c r="M78" s="1"/>
  <c r="M75"/>
  <c r="M73" s="1"/>
  <c r="M53"/>
  <c r="M51" s="1"/>
  <c r="M28"/>
  <c r="M27" s="1"/>
  <c r="M22"/>
  <c r="M21" s="1"/>
  <c r="M13"/>
  <c r="M12" s="1"/>
  <c r="M8"/>
  <c r="M7" s="1"/>
  <c r="G135" l="1"/>
  <c r="F39" i="1"/>
  <c r="F40"/>
  <c r="H40" s="1"/>
  <c r="I40" s="1"/>
  <c r="F41"/>
  <c r="H41" s="1"/>
  <c r="I41" s="1"/>
  <c r="I64"/>
  <c r="I16"/>
  <c r="I21" s="1"/>
  <c r="H39" l="1"/>
  <c r="H42" s="1"/>
  <c r="F42"/>
  <c r="J63"/>
  <c r="J62"/>
  <c r="J60"/>
  <c r="J57"/>
  <c r="J51"/>
  <c r="J49"/>
  <c r="J59"/>
  <c r="J56"/>
  <c r="J55"/>
  <c r="J54"/>
  <c r="J61"/>
  <c r="J58"/>
  <c r="J52"/>
  <c r="J50"/>
  <c r="J53"/>
  <c r="J64" l="1"/>
  <c r="G28"/>
  <c r="G23"/>
  <c r="G24" s="1"/>
  <c r="G29" s="1"/>
  <c r="I39"/>
  <c r="I42" s="1"/>
  <c r="J39" l="1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<sst xmlns="http://schemas.openxmlformats.org/spreadsheetml/2006/main" count="736" uniqueCount="329">
  <si>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</si>
  <si>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</si>
  <si>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</si>
  <si>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</si>
  <si>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</si>
  <si>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</si>
  <si>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</si>
  <si>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</si>
  <si>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</si>
  <si>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</si>
  <si>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</si>
  <si>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</si>
  <si>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</si>
  <si>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</si>
  <si>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</si>
  <si>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</si>
  <si>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</si>
  <si>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</si>
  <si>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</si>
  <si>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</si>
  <si>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</si>
  <si>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</si>
  <si>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</si>
  <si>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</si>
  <si>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</si>
  <si>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</si>
  <si>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</si>
  <si>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</si>
  <si>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</si>
  <si>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</si>
  <si>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</si>
  <si>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</si>
  <si>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</si>
  <si>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</si>
  <si>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</si>
  <si>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</si>
  <si>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</si>
  <si>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</si>
  <si>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</si>
  <si>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</si>
  <si>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</si>
  <si>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</si>
  <si>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</si>
  <si>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</si>
  <si>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č. 15</t>
  </si>
  <si>
    <t>Objekt:</t>
  </si>
  <si>
    <t>Rozpočet:</t>
  </si>
  <si>
    <t>16-09.3</t>
  </si>
  <si>
    <t>Stavební 9 - oprava bytové jednotky č. 15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</si>
  <si>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</si>
  <si>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</si>
  <si>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</si>
  <si>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</si>
  <si>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</si>
  <si>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</si>
  <si>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</si>
  <si>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</si>
  <si>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</si>
  <si>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</si>
  <si>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</si>
  <si>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</si>
  <si>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</si>
  <si>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</si>
  <si>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</si>
  <si>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</si>
  <si>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</si>
  <si>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</si>
  <si>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</si>
  <si>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</si>
  <si>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</si>
  <si>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</si>
  <si>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</si>
  <si>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</si>
  <si>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</si>
  <si>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</si>
  <si>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</si>
  <si>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</si>
  <si>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</si>
  <si>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</si>
  <si>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</si>
  <si>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</si>
  <si>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</si>
  <si>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</si>
  <si>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</si>
  <si>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</si>
  <si>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</si>
  <si>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</si>
  <si>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</si>
  <si>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</si>
  <si>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</si>
  <si>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</si>
  <si>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</si>
  <si>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</si>
  <si>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</si>
  <si>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</si>
  <si>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</si>
  <si>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</si>
  <si>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</si>
  <si>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</si>
  <si>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</si>
  <si>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</si>
  <si>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</si>
  <si>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</si>
  <si>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</si>
  <si>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</si>
  <si>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</si>
  <si>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</si>
  <si>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</si>
  <si>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</si>
  <si>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</si>
  <si>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</si>
  <si>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</si>
  <si>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</si>
  <si>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</si>
  <si>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</si>
  <si>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</si>
  <si>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</si>
  <si>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</si>
  <si>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602011112RT3</t>
  </si>
  <si>
    <t>Omítka jádrová, ručně, tloušťka vrstvy 15 mm</t>
  </si>
  <si>
    <t>m2</t>
  </si>
  <si>
    <t>801-1</t>
  </si>
  <si>
    <t>RTS 16/ II</t>
  </si>
  <si>
    <t>POL1_</t>
  </si>
  <si>
    <t xml:space="preserve">pod obklad : </t>
  </si>
  <si>
    <t>VV</t>
  </si>
  <si>
    <t>1.02 : (2,43*2+2,7*2)*2,1-0,6*1,97</t>
  </si>
  <si>
    <t>1.03 : (0,6+3,0)*0,6</t>
  </si>
  <si>
    <t>632411906R00</t>
  </si>
  <si>
    <t>Penetrace podkladů</t>
  </si>
  <si>
    <t>POL1_1</t>
  </si>
  <si>
    <t>Položka pořadí 3 : 27.89000</t>
  </si>
  <si>
    <t>771101116R00</t>
  </si>
  <si>
    <t>Vyrovnání podkladů samonivel. hmotou tl. do 30 mm</t>
  </si>
  <si>
    <t>800-771</t>
  </si>
  <si>
    <t>1.01 : 7,17</t>
  </si>
  <si>
    <t>1.02 : 5,05</t>
  </si>
  <si>
    <t>1.03 : 15,67</t>
  </si>
  <si>
    <t>23521594.AR</t>
  </si>
  <si>
    <t>Stěrka podlahová samonivelační - dodávka</t>
  </si>
  <si>
    <t>kg</t>
  </si>
  <si>
    <t>SPCM</t>
  </si>
  <si>
    <t>POL3_1</t>
  </si>
  <si>
    <t>Položka pořadí 3 : 27.89000*8</t>
  </si>
  <si>
    <t>952901111R00</t>
  </si>
  <si>
    <t>Vyčištění budov o výšce podlaží do 4 m</t>
  </si>
  <si>
    <t>1.04 : 24,88</t>
  </si>
  <si>
    <t>965081713RT1</t>
  </si>
  <si>
    <t>Bourání dlaždic keramických tl. 1 cm, nad 1 m2</t>
  </si>
  <si>
    <t>801-3</t>
  </si>
  <si>
    <t>978013191R00</t>
  </si>
  <si>
    <t>Otlučení omítek vnitřních stěn v rozsahu do 100 %</t>
  </si>
  <si>
    <t>Položka pořadí 1 : 22.52400</t>
  </si>
  <si>
    <t>978059521R00</t>
  </si>
  <si>
    <t>Odsekání vnitřních obkladů stěn do 2 m2</t>
  </si>
  <si>
    <t>1.02 : (2,43*2+2,27*2-0,6)*1,5</t>
  </si>
  <si>
    <t>1.03 : (0,5+3,34)*1,37</t>
  </si>
  <si>
    <t>725290010RA0</t>
  </si>
  <si>
    <t>Demontáž klozetu včetně splachovací nádrže</t>
  </si>
  <si>
    <t>kus</t>
  </si>
  <si>
    <t>AP-PSV</t>
  </si>
  <si>
    <t>Vlastní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</si>
  <si>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</si>
  <si>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</si>
  <si>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</si>
  <si>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</si>
  <si>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</si>
  <si>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</si>
  <si>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soubor</t>
  </si>
  <si>
    <t>800-721</t>
  </si>
  <si>
    <t>725820801R00</t>
  </si>
  <si>
    <t>Demontáž baterie nástěnné do G 3/4</t>
  </si>
  <si>
    <t>766812840R00</t>
  </si>
  <si>
    <t>Demontáž kuchyňských linek do 2,1 m</t>
  </si>
  <si>
    <t>800-766</t>
  </si>
  <si>
    <t>776511820R00</t>
  </si>
  <si>
    <t>Odstranění PVC podlah lepených s podložkou</t>
  </si>
  <si>
    <t>800-775</t>
  </si>
  <si>
    <t>9601</t>
  </si>
  <si>
    <t>Demontáž a likvidace zařízení bytu (vestav.skříně, dřev. obklady, police apod.)</t>
  </si>
  <si>
    <t>9602</t>
  </si>
  <si>
    <t>Demontáže stávajících rozvodů  ZTI, plynu vč. odvozu a likvidace</t>
  </si>
  <si>
    <t>999281111R00</t>
  </si>
  <si>
    <t>Přesun hmot pro opravy a údržbu do výšky 25 m</t>
  </si>
  <si>
    <t>t</t>
  </si>
  <si>
    <t>801-4</t>
  </si>
  <si>
    <t>POL7_</t>
  </si>
  <si>
    <t>72001</t>
  </si>
  <si>
    <t>ZTI - nové rozvody odpadu a vody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</si>
  <si>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</si>
  <si>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</si>
  <si>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</si>
  <si>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</si>
  <si>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</si>
  <si>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</si>
  <si>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</si>
  <si>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</si>
  <si>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</si>
  <si>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</si>
  <si>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</si>
  <si>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</si>
  <si>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</si>
  <si>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</si>
  <si>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</si>
  <si>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</si>
  <si>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</si>
  <si>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</si>
  <si>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</si>
  <si>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</si>
  <si>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</si>
  <si>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</si>
  <si>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</si>
  <si>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</si>
  <si>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</si>
  <si>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</si>
  <si>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</si>
  <si>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</si>
  <si>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</si>
  <si>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</si>
  <si>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</si>
  <si>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</si>
  <si>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el. troubou samostatně stojící D+M</t>
  </si>
  <si>
    <t>72504</t>
  </si>
  <si>
    <t>Odsavač par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</si>
  <si>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</si>
  <si>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</si>
  <si>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</si>
  <si>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</si>
  <si>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</si>
  <si>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</si>
  <si>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</si>
  <si>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</si>
  <si>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</si>
  <si>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</si>
  <si>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</si>
  <si>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</si>
  <si>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</si>
  <si>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</si>
  <si>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</si>
  <si>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76601</t>
  </si>
  <si>
    <t>Seřízení a vyčištění stávajících oken a dveří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</si>
  <si>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</si>
  <si>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</si>
  <si>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</si>
  <si>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</si>
  <si>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</si>
  <si>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998766202R00</t>
  </si>
  <si>
    <t>Přesun hmot pro truhlářské konstr., výšky do 12 m</t>
  </si>
  <si>
    <t>771575109R00</t>
  </si>
  <si>
    <t>Montáž podlah keram.,hladké, tmel, 30x30 cm</t>
  </si>
  <si>
    <t>771578011R00</t>
  </si>
  <si>
    <t>Spára podlaha - stěna, silikonem, vč. okolo zařizovacích předmětů</t>
  </si>
  <si>
    <t>m</t>
  </si>
  <si>
    <t>1.02 : 2,43*2+2,27*2+0,9*2+0,6*2+2,1*6</t>
  </si>
  <si>
    <t>1.03 : 0,5+3,0</t>
  </si>
  <si>
    <t>771579790R00</t>
  </si>
  <si>
    <t>Příplatek za diagonální kladení</t>
  </si>
  <si>
    <t>Položka pořadí 45 : 5.05000</t>
  </si>
  <si>
    <t>771579795R00</t>
  </si>
  <si>
    <t>Příplatek za spárování vodotěsnou hmotou - plošně</t>
  </si>
  <si>
    <t>5976421</t>
  </si>
  <si>
    <t>Dlažba hladká protiskl. 300x300x9 mm</t>
  </si>
  <si>
    <t>Položka pořadí 48 : 5.05000*1,12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</si>
  <si>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</si>
  <si>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</si>
  <si>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</si>
  <si>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</si>
  <si>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1.01 : 3,18*2+2,43*2-0,9-0,8</t>
  </si>
  <si>
    <t>1.03 : 5,1*2+3,05*2-0,8*2</t>
  </si>
  <si>
    <t>1.04 : 6,35*2+4,15*2-0,8</t>
  </si>
  <si>
    <t>776521200RT1</t>
  </si>
  <si>
    <t>Lepení povlak.podlah, dílce PVC a vinyl, pouze položení - PVC ve specifikaci</t>
  </si>
  <si>
    <t>284122</t>
  </si>
  <si>
    <t>PVC podlaha  min.zátěžová třída dle klasifikace EN685- třída 23</t>
  </si>
  <si>
    <t>Položka pořadí 52 : 22.84000*1,1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</si>
  <si>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</si>
  <si>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</si>
  <si>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</si>
  <si>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</si>
  <si>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</si>
  <si>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</si>
  <si>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Položka pořadí 55 : 22.52400</t>
  </si>
  <si>
    <t>5978156</t>
  </si>
  <si>
    <t>Obklad keramický 20x25 cm dle výběru investora</t>
  </si>
  <si>
    <t>Položka pořadí 55 : 22.52400*1,12</t>
  </si>
  <si>
    <t>998781202R00</t>
  </si>
  <si>
    <t>Přesun hmot pro obklady keramické, výšky do 12 m</t>
  </si>
  <si>
    <t>78301</t>
  </si>
  <si>
    <t>Nátěr zárubně</t>
  </si>
  <si>
    <t>78302</t>
  </si>
  <si>
    <t>Nátěr trubek a radiátorů centrálního vytápění vč. očištění</t>
  </si>
  <si>
    <t>784402801R00</t>
  </si>
  <si>
    <t>Odstranění malby oškrábáním v místnosti H do 3,8 m</t>
  </si>
  <si>
    <t>800-784</t>
  </si>
  <si>
    <t>1.01 : (3,18*2+2,43*2)*3,1+7,17</t>
  </si>
  <si>
    <t>1.02 : (2,43*2+2,27*2)*1,0+5,05</t>
  </si>
  <si>
    <t>1.03 : (5,1*2+3,05*2)*3,1+15,67</t>
  </si>
  <si>
    <t>1.04 : (6,35*2+4,15*2)*3,1+24,88</t>
  </si>
  <si>
    <t>784191201R00</t>
  </si>
  <si>
    <t>Penetrace podkladu hloubková Primalex 1x</t>
  </si>
  <si>
    <t>Položka pořadí 64 : 212.58200</t>
  </si>
  <si>
    <t>784127101R00</t>
  </si>
  <si>
    <t>Vyhlazení disperzním tmelem</t>
  </si>
  <si>
    <t>784195212R00</t>
  </si>
  <si>
    <t>Malba Primalex Plus, bílá, bez penetrace, 2 x</t>
  </si>
  <si>
    <t>Položka pořadí 61 : 212.58200</t>
  </si>
  <si>
    <t>2101</t>
  </si>
  <si>
    <t>Elektroinstalace vč. svítidel a LED žárovek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</si>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</sst>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7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443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SUMIF(F49:F63,A16,I49:I63)+SUMIF(F49:F63,"PSU",I49:I63)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SUMIF(F49:F63,A17,I49:I63)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SUMIF(F49:F63,A18,I49:I63)</f>
        <v>0</v>
      </c>
      <c r="J18" s="248"/>
    </row>
    <row r="19" spans="1:10" ht="23.25" customHeight="1">
      <c r="A19" s="162" t="s">
        <v>91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SUMIF(F49:F63,A19,I49:I63)</f>
        <v>0</v>
      </c>
      <c r="J19" s="248"/>
    </row>
    <row r="20" spans="1:10" ht="23.25" customHeight="1">
      <c r="A20" s="162" t="s">
        <v>92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SUMIF(F49:F63,A20,I49:I63)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Pol'!AE135</f>
        <v>0</v>
      </c>
      <c r="G39" s="123">
        <f>'1 1 Pol'!AF135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Pol'!AE135</f>
        <v>0</v>
      </c>
      <c r="G40" s="126">
        <f>'1 1 Pol'!AF135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Pol'!AE135</f>
        <v>0</v>
      </c>
      <c r="G41" s="128">
        <f>'1 1 Pol'!AF135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IF(I64=0,"",I49/I64*100)</f>
        <v/>
      </c>
    </row>
    <row r="50" spans="1:10" ht="25.5" customHeight="1">
      <c r="A50" s="140"/>
      <c r="B50" s="142" t="s">
        <v>62</v>
      </c>
      <c r="C50" s="218" t="s">
        <v>63</v>
      </c>
      <c r="D50" s="219"/>
      <c r="E50" s="219"/>
      <c r="F50" s="156" t="s">
        <v>26</v>
      </c>
      <c r="G50" s="157"/>
      <c r="H50" s="157"/>
      <c r="I50" s="157">
        <f>'1 1 Pol'!G12</f>
        <v>0</v>
      </c>
      <c r="J50" s="151" t="str">
        <f>IF(I64=0,"",I50/I64*100)</f>
        <v/>
      </c>
    </row>
    <row r="51" spans="1:10" ht="25.5" customHeight="1">
      <c r="A51" s="140"/>
      <c r="B51" s="142" t="s">
        <v>64</v>
      </c>
      <c r="C51" s="218" t="s">
        <v>65</v>
      </c>
      <c r="D51" s="219"/>
      <c r="E51" s="219"/>
      <c r="F51" s="156" t="s">
        <v>26</v>
      </c>
      <c r="G51" s="157"/>
      <c r="H51" s="157"/>
      <c r="I51" s="157">
        <f>'1 1 Pol'!G21</f>
        <v>0</v>
      </c>
      <c r="J51" s="151" t="str">
        <f>IF(I64=0,"",I51/I64*100)</f>
        <v/>
      </c>
    </row>
    <row r="52" spans="1:10" ht="25.5" customHeight="1">
      <c r="A52" s="140"/>
      <c r="B52" s="142" t="s">
        <v>66</v>
      </c>
      <c r="C52" s="218" t="s">
        <v>67</v>
      </c>
      <c r="D52" s="219"/>
      <c r="E52" s="219"/>
      <c r="F52" s="156" t="s">
        <v>26</v>
      </c>
      <c r="G52" s="157"/>
      <c r="H52" s="157"/>
      <c r="I52" s="157">
        <f>'1 1 Pol'!G27</f>
        <v>0</v>
      </c>
      <c r="J52" s="151" t="str">
        <f>IF(I64=0,"",I52/I64*100)</f>
        <v/>
      </c>
    </row>
    <row r="53" spans="1:10" ht="25.5" customHeight="1">
      <c r="A53" s="140"/>
      <c r="B53" s="142" t="s">
        <v>68</v>
      </c>
      <c r="C53" s="218" t="s">
        <v>69</v>
      </c>
      <c r="D53" s="219"/>
      <c r="E53" s="219"/>
      <c r="F53" s="156" t="s">
        <v>26</v>
      </c>
      <c r="G53" s="157"/>
      <c r="H53" s="157"/>
      <c r="I53" s="157">
        <f>'1 1 Pol'!G47</f>
        <v>0</v>
      </c>
      <c r="J53" s="151" t="str">
        <f>IF(I64=0,"",I53/I64*100)</f>
        <v/>
      </c>
    </row>
    <row r="54" spans="1:10" ht="25.5" customHeight="1">
      <c r="A54" s="140"/>
      <c r="B54" s="142" t="s">
        <v>70</v>
      </c>
      <c r="C54" s="218" t="s">
        <v>71</v>
      </c>
      <c r="D54" s="219"/>
      <c r="E54" s="219"/>
      <c r="F54" s="156" t="s">
        <v>27</v>
      </c>
      <c r="G54" s="157"/>
      <c r="H54" s="157"/>
      <c r="I54" s="157">
        <f>'1 1 Pol'!G49</f>
        <v>0</v>
      </c>
      <c r="J54" s="151" t="str">
        <f>IF(I64=0,"",I54/I64*100)</f>
        <v/>
      </c>
    </row>
    <row r="55" spans="1:10" ht="25.5" customHeight="1">
      <c r="A55" s="140"/>
      <c r="B55" s="142" t="s">
        <v>72</v>
      </c>
      <c r="C55" s="218" t="s">
        <v>73</v>
      </c>
      <c r="D55" s="219"/>
      <c r="E55" s="219"/>
      <c r="F55" s="156" t="s">
        <v>27</v>
      </c>
      <c r="G55" s="157"/>
      <c r="H55" s="157"/>
      <c r="I55" s="157">
        <f>'1 1 Pol'!G51</f>
        <v>0</v>
      </c>
      <c r="J55" s="151" t="str">
        <f>IF(I64=0,"",I55/I64*100)</f>
        <v/>
      </c>
    </row>
    <row r="56" spans="1:10" ht="25.5" customHeight="1">
      <c r="A56" s="140"/>
      <c r="B56" s="142" t="s">
        <v>74</v>
      </c>
      <c r="C56" s="218" t="s">
        <v>75</v>
      </c>
      <c r="D56" s="219"/>
      <c r="E56" s="219"/>
      <c r="F56" s="156" t="s">
        <v>27</v>
      </c>
      <c r="G56" s="157"/>
      <c r="H56" s="157"/>
      <c r="I56" s="157">
        <f>'1 1 Pol'!G73</f>
        <v>0</v>
      </c>
      <c r="J56" s="151" t="str">
        <f>IF(I64=0,"",I56/I64*100)</f>
        <v/>
      </c>
    </row>
    <row r="57" spans="1:10" ht="25.5" customHeight="1">
      <c r="A57" s="140"/>
      <c r="B57" s="142" t="s">
        <v>76</v>
      </c>
      <c r="C57" s="218" t="s">
        <v>77</v>
      </c>
      <c r="D57" s="219"/>
      <c r="E57" s="219"/>
      <c r="F57" s="156" t="s">
        <v>27</v>
      </c>
      <c r="G57" s="157"/>
      <c r="H57" s="157"/>
      <c r="I57" s="157">
        <f>'1 1 Pol'!G78</f>
        <v>0</v>
      </c>
      <c r="J57" s="151" t="str">
        <f>IF(I64=0,"",I57/I64*100)</f>
        <v/>
      </c>
    </row>
    <row r="58" spans="1:10" ht="25.5" customHeight="1">
      <c r="A58" s="140"/>
      <c r="B58" s="142" t="s">
        <v>78</v>
      </c>
      <c r="C58" s="218" t="s">
        <v>79</v>
      </c>
      <c r="D58" s="219"/>
      <c r="E58" s="219"/>
      <c r="F58" s="156" t="s">
        <v>27</v>
      </c>
      <c r="G58" s="157"/>
      <c r="H58" s="157"/>
      <c r="I58" s="157">
        <f>'1 1 Pol'!G91</f>
        <v>0</v>
      </c>
      <c r="J58" s="151" t="str">
        <f>IF(I64=0,"",I58/I64*100)</f>
        <v/>
      </c>
    </row>
    <row r="59" spans="1:10" ht="25.5" customHeight="1">
      <c r="A59" s="140"/>
      <c r="B59" s="142" t="s">
        <v>80</v>
      </c>
      <c r="C59" s="218" t="s">
        <v>81</v>
      </c>
      <c r="D59" s="219"/>
      <c r="E59" s="219"/>
      <c r="F59" s="156" t="s">
        <v>27</v>
      </c>
      <c r="G59" s="157"/>
      <c r="H59" s="157"/>
      <c r="I59" s="157">
        <f>'1 1 Pol'!G102</f>
        <v>0</v>
      </c>
      <c r="J59" s="151" t="str">
        <f>IF(I64=0,"",I59/I64*100)</f>
        <v/>
      </c>
    </row>
    <row r="60" spans="1:10" ht="25.5" customHeight="1">
      <c r="A60" s="140"/>
      <c r="B60" s="142" t="s">
        <v>82</v>
      </c>
      <c r="C60" s="218" t="s">
        <v>83</v>
      </c>
      <c r="D60" s="219"/>
      <c r="E60" s="219"/>
      <c r="F60" s="156" t="s">
        <v>27</v>
      </c>
      <c r="G60" s="157"/>
      <c r="H60" s="157"/>
      <c r="I60" s="157">
        <f>'1 1 Pol'!G110</f>
        <v>0</v>
      </c>
      <c r="J60" s="151" t="str">
        <f>IF(I64=0,"",I60/I64*100)</f>
        <v/>
      </c>
    </row>
    <row r="61" spans="1:10" ht="25.5" customHeight="1">
      <c r="A61" s="140"/>
      <c r="B61" s="142" t="s">
        <v>84</v>
      </c>
      <c r="C61" s="218" t="s">
        <v>85</v>
      </c>
      <c r="D61" s="219"/>
      <c r="E61" s="219"/>
      <c r="F61" s="156" t="s">
        <v>27</v>
      </c>
      <c r="G61" s="157"/>
      <c r="H61" s="157"/>
      <c r="I61" s="157">
        <f>'1 1 Pol'!G113</f>
        <v>0</v>
      </c>
      <c r="J61" s="151" t="str">
        <f>IF(I64=0,"",I61/I64*100)</f>
        <v/>
      </c>
    </row>
    <row r="62" spans="1:10" ht="25.5" customHeight="1">
      <c r="A62" s="140"/>
      <c r="B62" s="142" t="s">
        <v>86</v>
      </c>
      <c r="C62" s="218" t="s">
        <v>87</v>
      </c>
      <c r="D62" s="219"/>
      <c r="E62" s="219"/>
      <c r="F62" s="156" t="s">
        <v>28</v>
      </c>
      <c r="G62" s="157"/>
      <c r="H62" s="157"/>
      <c r="I62" s="157">
        <f>'1 1 Pol'!G124</f>
        <v>0</v>
      </c>
      <c r="J62" s="151" t="str">
        <f>IF(I64=0,"",I62/I64*100)</f>
        <v/>
      </c>
    </row>
    <row r="63" spans="1:10" ht="25.5" customHeight="1">
      <c r="A63" s="140"/>
      <c r="B63" s="149" t="s">
        <v>88</v>
      </c>
      <c r="C63" s="216" t="s">
        <v>89</v>
      </c>
      <c r="D63" s="217"/>
      <c r="E63" s="217"/>
      <c r="F63" s="158" t="s">
        <v>90</v>
      </c>
      <c r="G63" s="159"/>
      <c r="H63" s="159"/>
      <c r="I63" s="159">
        <f>'1 1 Pol'!G126</f>
        <v>0</v>
      </c>
      <c r="J63" s="152" t="str">
        <f>IF(I64=0,"",I63/I64*100)</f>
        <v/>
      </c>
    </row>
    <row r="64" spans="1:10" ht="25.5" customHeight="1">
      <c r="A64" s="141"/>
      <c r="B64" s="145" t="s">
        <v>1</v>
      </c>
      <c r="C64" s="145"/>
      <c r="D64" s="146"/>
      <c r="E64" s="146"/>
      <c r="F64" s="160"/>
      <c r="G64" s="161"/>
      <c r="H64" s="161"/>
      <c r="I64" s="161">
        <f>SUM(I49:I63)</f>
        <v>0</v>
      </c>
      <c r="J64" s="153">
        <f>SUM(J49:J63)</f>
        <v>0</v>
      </c>
    </row>
    <row r="65" spans="6:10">
      <c r="F65" s="105"/>
      <c r="G65" s="104"/>
      <c r="H65" s="105"/>
      <c r="I65" s="104"/>
      <c r="J65" s="106"/>
    </row>
    <row r="66" spans="6:10">
      <c r="F66" s="105"/>
      <c r="G66" s="104"/>
      <c r="H66" s="105"/>
      <c r="I66" s="104"/>
      <c r="J66" s="106"/>
    </row>
    <row r="67" spans="6:10">
      <c r="F67" s="105"/>
      <c r="G67" s="104"/>
      <c r="H67" s="105"/>
      <c r="I67" s="104"/>
      <c r="J67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93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94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94</v>
      </c>
      <c r="AG3" t="s">
        <v>95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96</v>
      </c>
    </row>
    <row r="5" spans="1:60">
      <c r="D5" s="163"/>
    </row>
    <row r="6" spans="1:60" ht="38.25">
      <c r="A6" s="172" t="s">
        <v>97</v>
      </c>
      <c r="B6" s="170" t="s">
        <v>98</v>
      </c>
      <c r="C6" s="170" t="s">
        <v>99</v>
      </c>
      <c r="D6" s="171" t="s">
        <v>100</v>
      </c>
      <c r="E6" s="172" t="s">
        <v>101</v>
      </c>
      <c r="F6" s="167" t="s">
        <v>102</v>
      </c>
      <c r="G6" s="172" t="s">
        <v>31</v>
      </c>
      <c r="H6" s="173" t="s">
        <v>32</v>
      </c>
      <c r="I6" s="173" t="s">
        <v>103</v>
      </c>
      <c r="J6" s="173" t="s">
        <v>33</v>
      </c>
      <c r="K6" s="173" t="s">
        <v>104</v>
      </c>
      <c r="L6" s="173" t="s">
        <v>105</v>
      </c>
      <c r="M6" s="173" t="s">
        <v>106</v>
      </c>
      <c r="N6" s="173" t="s">
        <v>107</v>
      </c>
      <c r="O6" s="173" t="s">
        <v>108</v>
      </c>
      <c r="P6" s="173" t="s">
        <v>109</v>
      </c>
      <c r="Q6" s="173" t="s">
        <v>110</v>
      </c>
      <c r="R6" s="173" t="s">
        <v>111</v>
      </c>
      <c r="S6" s="173" t="s">
        <v>112</v>
      </c>
      <c r="T6" s="173" t="s">
        <v>113</v>
      </c>
      <c r="U6" s="173" t="s">
        <v>114</v>
      </c>
      <c r="V6" s="173" t="s">
        <v>115</v>
      </c>
    </row>
    <row r="7" spans="1:60">
      <c r="A7" s="174" t="s">
        <v>116</v>
      </c>
      <c r="B7" s="176" t="s">
        <v>60</v>
      </c>
      <c r="C7" s="177" t="s">
        <v>61</v>
      </c>
      <c r="D7" s="178"/>
      <c r="E7" s="184"/>
      <c r="F7" s="189"/>
      <c r="G7" s="189">
        <f>SUMIF(AG8:AG11,"&lt;&gt;NOR",G8:G11)</f>
        <v>0</v>
      </c>
      <c r="H7" s="189"/>
      <c r="I7" s="189">
        <f>SUM(I8:I11)</f>
        <v>0</v>
      </c>
      <c r="J7" s="189"/>
      <c r="K7" s="189">
        <f>SUM(K8:K11)</f>
        <v>0</v>
      </c>
      <c r="L7" s="189"/>
      <c r="M7" s="189">
        <f>SUM(M8:M11)</f>
        <v>0</v>
      </c>
      <c r="N7" s="189"/>
      <c r="O7" s="189">
        <f>SUM(O8:O11)</f>
        <v>0.59</v>
      </c>
      <c r="P7" s="189"/>
      <c r="Q7" s="189">
        <f>SUM(Q8:Q11)</f>
        <v>0</v>
      </c>
      <c r="R7" s="189"/>
      <c r="S7" s="189"/>
      <c r="T7" s="189"/>
      <c r="U7" s="190">
        <f>SUM(U8:U11)</f>
        <v>9.4600000000000009</v>
      </c>
      <c r="V7" s="189"/>
      <c r="AG7" t="s">
        <v>117</v>
      </c>
    </row>
    <row r="8" spans="1:60" outlineLevel="1">
      <c r="A8" s="169">
        <v>1</v>
      </c>
      <c r="B8" s="179" t="s">
        <v>118</v>
      </c>
      <c r="C8" s="208" t="s">
        <v>119</v>
      </c>
      <c r="D8" s="181" t="s">
        <v>120</v>
      </c>
      <c r="E8" s="185">
        <v>22.524000000000001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2.5999999999999999E-2</v>
      </c>
      <c r="O8" s="192">
        <f>ROUND(E8*N8,2)</f>
        <v>0.59</v>
      </c>
      <c r="P8" s="192">
        <v>0</v>
      </c>
      <c r="Q8" s="192">
        <f>ROUND(E8*P8,2)</f>
        <v>0</v>
      </c>
      <c r="R8" s="192" t="s">
        <v>121</v>
      </c>
      <c r="S8" s="192" t="s">
        <v>122</v>
      </c>
      <c r="T8" s="192">
        <v>0.42</v>
      </c>
      <c r="U8" s="193">
        <f>ROUND(E8*T8,2)</f>
        <v>9.4600000000000009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123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124</v>
      </c>
      <c r="D9" s="182"/>
      <c r="E9" s="186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125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126</v>
      </c>
      <c r="D10" s="182"/>
      <c r="E10" s="186">
        <v>20.364000000000001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125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127</v>
      </c>
      <c r="D11" s="182"/>
      <c r="E11" s="186">
        <v>2.16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125</v>
      </c>
      <c r="AH11" s="168">
        <v>0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>
      <c r="A12" s="175" t="s">
        <v>116</v>
      </c>
      <c r="B12" s="180" t="s">
        <v>62</v>
      </c>
      <c r="C12" s="210" t="s">
        <v>63</v>
      </c>
      <c r="D12" s="183"/>
      <c r="E12" s="187"/>
      <c r="F12" s="194"/>
      <c r="G12" s="194">
        <f>SUMIF(AG13:AG20,"&lt;&gt;NOR",G13:G20)</f>
        <v>0</v>
      </c>
      <c r="H12" s="194"/>
      <c r="I12" s="194">
        <f>SUM(I13:I20)</f>
        <v>0</v>
      </c>
      <c r="J12" s="194"/>
      <c r="K12" s="194">
        <f>SUM(K13:K20)</f>
        <v>0</v>
      </c>
      <c r="L12" s="194"/>
      <c r="M12" s="194">
        <f>SUM(M13:M20)</f>
        <v>0</v>
      </c>
      <c r="N12" s="194"/>
      <c r="O12" s="194">
        <f>SUM(O13:O20)</f>
        <v>0</v>
      </c>
      <c r="P12" s="194"/>
      <c r="Q12" s="194">
        <f>SUM(Q13:Q20)</f>
        <v>0</v>
      </c>
      <c r="R12" s="194"/>
      <c r="S12" s="194"/>
      <c r="T12" s="194"/>
      <c r="U12" s="195">
        <f>SUM(U13:U20)</f>
        <v>0</v>
      </c>
      <c r="V12" s="194"/>
      <c r="AG12" t="s">
        <v>117</v>
      </c>
    </row>
    <row r="13" spans="1:60" outlineLevel="1">
      <c r="A13" s="169">
        <v>2</v>
      </c>
      <c r="B13" s="179" t="s">
        <v>128</v>
      </c>
      <c r="C13" s="208" t="s">
        <v>129</v>
      </c>
      <c r="D13" s="181" t="s">
        <v>120</v>
      </c>
      <c r="E13" s="185">
        <v>27.89</v>
      </c>
      <c r="F13" s="191"/>
      <c r="G13" s="192">
        <f>ROUND(E13*F13,2)</f>
        <v>0</v>
      </c>
      <c r="H13" s="191"/>
      <c r="I13" s="192">
        <f>ROUND(E13*H13,2)</f>
        <v>0</v>
      </c>
      <c r="J13" s="191"/>
      <c r="K13" s="192">
        <f>ROUND(E13*J13,2)</f>
        <v>0</v>
      </c>
      <c r="L13" s="192">
        <v>15</v>
      </c>
      <c r="M13" s="192">
        <f>G13*(1+L13/100)</f>
        <v>0</v>
      </c>
      <c r="N13" s="192">
        <v>0</v>
      </c>
      <c r="O13" s="192">
        <f>ROUND(E13*N13,2)</f>
        <v>0</v>
      </c>
      <c r="P13" s="192">
        <v>0</v>
      </c>
      <c r="Q13" s="192">
        <f>ROUND(E13*P13,2)</f>
        <v>0</v>
      </c>
      <c r="R13" s="192" t="s">
        <v>121</v>
      </c>
      <c r="S13" s="192" t="s">
        <v>122</v>
      </c>
      <c r="T13" s="192">
        <v>0</v>
      </c>
      <c r="U13" s="193">
        <f>ROUND(E13*T13,2)</f>
        <v>0</v>
      </c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130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9"/>
      <c r="B14" s="179"/>
      <c r="C14" s="209" t="s">
        <v>131</v>
      </c>
      <c r="D14" s="182"/>
      <c r="E14" s="186">
        <v>27.89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3"/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125</v>
      </c>
      <c r="AH14" s="168">
        <v>5</v>
      </c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>
        <v>3</v>
      </c>
      <c r="B15" s="179" t="s">
        <v>132</v>
      </c>
      <c r="C15" s="208" t="s">
        <v>133</v>
      </c>
      <c r="D15" s="181" t="s">
        <v>120</v>
      </c>
      <c r="E15" s="185">
        <v>27.89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0</v>
      </c>
      <c r="O15" s="192">
        <f>ROUND(E15*N15,2)</f>
        <v>0</v>
      </c>
      <c r="P15" s="192">
        <v>0</v>
      </c>
      <c r="Q15" s="192">
        <f>ROUND(E15*P15,2)</f>
        <v>0</v>
      </c>
      <c r="R15" s="192" t="s">
        <v>134</v>
      </c>
      <c r="S15" s="192" t="s">
        <v>122</v>
      </c>
      <c r="T15" s="192">
        <v>0</v>
      </c>
      <c r="U15" s="193">
        <f>ROUND(E15*T15,2)</f>
        <v>0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130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135</v>
      </c>
      <c r="D16" s="182"/>
      <c r="E16" s="186">
        <v>7.17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125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69"/>
      <c r="B17" s="179"/>
      <c r="C17" s="209" t="s">
        <v>136</v>
      </c>
      <c r="D17" s="182"/>
      <c r="E17" s="186">
        <v>5.05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3"/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125</v>
      </c>
      <c r="AH17" s="168">
        <v>0</v>
      </c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137</v>
      </c>
      <c r="D18" s="182"/>
      <c r="E18" s="186">
        <v>15.67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125</v>
      </c>
      <c r="AH18" s="168">
        <v>0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>
        <v>4</v>
      </c>
      <c r="B19" s="179" t="s">
        <v>138</v>
      </c>
      <c r="C19" s="208" t="s">
        <v>139</v>
      </c>
      <c r="D19" s="181" t="s">
        <v>140</v>
      </c>
      <c r="E19" s="185">
        <v>223.12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0</v>
      </c>
      <c r="O19" s="192">
        <f>ROUND(E19*N19,2)</f>
        <v>0</v>
      </c>
      <c r="P19" s="192">
        <v>0</v>
      </c>
      <c r="Q19" s="192">
        <f>ROUND(E19*P19,2)</f>
        <v>0</v>
      </c>
      <c r="R19" s="192" t="s">
        <v>141</v>
      </c>
      <c r="S19" s="192" t="s">
        <v>122</v>
      </c>
      <c r="T19" s="192">
        <v>0</v>
      </c>
      <c r="U19" s="193">
        <f>ROUND(E19*T19,2)</f>
        <v>0</v>
      </c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142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143</v>
      </c>
      <c r="D20" s="182"/>
      <c r="E20" s="186">
        <v>223.12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125</v>
      </c>
      <c r="AH20" s="168">
        <v>5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ht="25.5">
      <c r="A21" s="175" t="s">
        <v>116</v>
      </c>
      <c r="B21" s="180" t="s">
        <v>64</v>
      </c>
      <c r="C21" s="210" t="s">
        <v>65</v>
      </c>
      <c r="D21" s="183"/>
      <c r="E21" s="187"/>
      <c r="F21" s="194"/>
      <c r="G21" s="194">
        <f>SUMIF(AG22:AG26,"&lt;&gt;NOR",G22:G26)</f>
        <v>0</v>
      </c>
      <c r="H21" s="194"/>
      <c r="I21" s="194">
        <f>SUM(I22:I26)</f>
        <v>0</v>
      </c>
      <c r="J21" s="194"/>
      <c r="K21" s="194">
        <f>SUM(K22:K26)</f>
        <v>0</v>
      </c>
      <c r="L21" s="194"/>
      <c r="M21" s="194">
        <f>SUM(M22:M26)</f>
        <v>0</v>
      </c>
      <c r="N21" s="194"/>
      <c r="O21" s="194">
        <f>SUM(O22:O26)</f>
        <v>0</v>
      </c>
      <c r="P21" s="194"/>
      <c r="Q21" s="194">
        <f>SUM(Q22:Q26)</f>
        <v>0</v>
      </c>
      <c r="R21" s="194"/>
      <c r="S21" s="194"/>
      <c r="T21" s="194"/>
      <c r="U21" s="195">
        <f>SUM(U22:U26)</f>
        <v>0</v>
      </c>
      <c r="V21" s="194"/>
      <c r="AG21" t="s">
        <v>117</v>
      </c>
    </row>
    <row r="22" spans="1:60" outlineLevel="1">
      <c r="A22" s="169">
        <v>5</v>
      </c>
      <c r="B22" s="179" t="s">
        <v>144</v>
      </c>
      <c r="C22" s="208" t="s">
        <v>145</v>
      </c>
      <c r="D22" s="181" t="s">
        <v>120</v>
      </c>
      <c r="E22" s="185">
        <v>52.77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15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2">
        <f>ROUND(E22*P22,2)</f>
        <v>0</v>
      </c>
      <c r="R22" s="192" t="s">
        <v>121</v>
      </c>
      <c r="S22" s="192" t="s">
        <v>122</v>
      </c>
      <c r="T22" s="192">
        <v>0</v>
      </c>
      <c r="U22" s="193">
        <f>ROUND(E22*T22,2)</f>
        <v>0</v>
      </c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130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135</v>
      </c>
      <c r="D23" s="182"/>
      <c r="E23" s="186">
        <v>7.17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125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136</v>
      </c>
      <c r="D24" s="182"/>
      <c r="E24" s="186">
        <v>5.05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125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/>
      <c r="B25" s="179"/>
      <c r="C25" s="209" t="s">
        <v>137</v>
      </c>
      <c r="D25" s="182"/>
      <c r="E25" s="186">
        <v>15.67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3"/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125</v>
      </c>
      <c r="AH25" s="168">
        <v>0</v>
      </c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146</v>
      </c>
      <c r="D26" s="182"/>
      <c r="E26" s="186">
        <v>24.88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125</v>
      </c>
      <c r="AH26" s="168">
        <v>0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>
      <c r="A27" s="175" t="s">
        <v>116</v>
      </c>
      <c r="B27" s="180" t="s">
        <v>66</v>
      </c>
      <c r="C27" s="210" t="s">
        <v>67</v>
      </c>
      <c r="D27" s="183"/>
      <c r="E27" s="187"/>
      <c r="F27" s="194"/>
      <c r="G27" s="194">
        <f>SUMIF(AG28:AG46,"&lt;&gt;NOR",G28:G46)</f>
        <v>0</v>
      </c>
      <c r="H27" s="194"/>
      <c r="I27" s="194">
        <f>SUM(I28:I46)</f>
        <v>0</v>
      </c>
      <c r="J27" s="194"/>
      <c r="K27" s="194">
        <f>SUM(K28:K46)</f>
        <v>0</v>
      </c>
      <c r="L27" s="194"/>
      <c r="M27" s="194">
        <f>SUM(M28:M46)</f>
        <v>0</v>
      </c>
      <c r="N27" s="194"/>
      <c r="O27" s="194">
        <f>SUM(O28:O46)</f>
        <v>0</v>
      </c>
      <c r="P27" s="194"/>
      <c r="Q27" s="194">
        <f>SUM(Q28:Q46)</f>
        <v>1.7300000000000002</v>
      </c>
      <c r="R27" s="194"/>
      <c r="S27" s="194"/>
      <c r="T27" s="194"/>
      <c r="U27" s="195">
        <f>SUM(U28:U46)</f>
        <v>105.33000000000001</v>
      </c>
      <c r="V27" s="194"/>
      <c r="AG27" t="s">
        <v>117</v>
      </c>
    </row>
    <row r="28" spans="1:60" outlineLevel="1">
      <c r="A28" s="169">
        <v>6</v>
      </c>
      <c r="B28" s="179" t="s">
        <v>147</v>
      </c>
      <c r="C28" s="208" t="s">
        <v>148</v>
      </c>
      <c r="D28" s="181" t="s">
        <v>120</v>
      </c>
      <c r="E28" s="185">
        <v>5.05</v>
      </c>
      <c r="F28" s="191"/>
      <c r="G28" s="192">
        <f>ROUND(E28*F28,2)</f>
        <v>0</v>
      </c>
      <c r="H28" s="191"/>
      <c r="I28" s="192">
        <f>ROUND(E28*H28,2)</f>
        <v>0</v>
      </c>
      <c r="J28" s="191"/>
      <c r="K28" s="192">
        <f>ROUND(E28*J28,2)</f>
        <v>0</v>
      </c>
      <c r="L28" s="192">
        <v>15</v>
      </c>
      <c r="M28" s="192">
        <f>G28*(1+L28/100)</f>
        <v>0</v>
      </c>
      <c r="N28" s="192">
        <v>0</v>
      </c>
      <c r="O28" s="192">
        <f>ROUND(E28*N28,2)</f>
        <v>0</v>
      </c>
      <c r="P28" s="192">
        <v>0</v>
      </c>
      <c r="Q28" s="192">
        <f>ROUND(E28*P28,2)</f>
        <v>0</v>
      </c>
      <c r="R28" s="192" t="s">
        <v>149</v>
      </c>
      <c r="S28" s="192" t="s">
        <v>122</v>
      </c>
      <c r="T28" s="192">
        <v>0</v>
      </c>
      <c r="U28" s="193">
        <f>ROUND(E28*T28,2)</f>
        <v>0</v>
      </c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130</v>
      </c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/>
      <c r="B29" s="179"/>
      <c r="C29" s="209" t="s">
        <v>136</v>
      </c>
      <c r="D29" s="182"/>
      <c r="E29" s="186">
        <v>5.05</v>
      </c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3"/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125</v>
      </c>
      <c r="AH29" s="168">
        <v>0</v>
      </c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>
        <v>7</v>
      </c>
      <c r="B30" s="179" t="s">
        <v>150</v>
      </c>
      <c r="C30" s="208" t="s">
        <v>151</v>
      </c>
      <c r="D30" s="181" t="s">
        <v>120</v>
      </c>
      <c r="E30" s="185">
        <v>22.524000000000001</v>
      </c>
      <c r="F30" s="191"/>
      <c r="G30" s="192">
        <f>ROUND(E30*F30,2)</f>
        <v>0</v>
      </c>
      <c r="H30" s="191"/>
      <c r="I30" s="192">
        <f>ROUND(E30*H30,2)</f>
        <v>0</v>
      </c>
      <c r="J30" s="191"/>
      <c r="K30" s="192">
        <f>ROUND(E30*J30,2)</f>
        <v>0</v>
      </c>
      <c r="L30" s="192">
        <v>15</v>
      </c>
      <c r="M30" s="192">
        <f>G30*(1+L30/100)</f>
        <v>0</v>
      </c>
      <c r="N30" s="192">
        <v>0</v>
      </c>
      <c r="O30" s="192">
        <f>ROUND(E30*N30,2)</f>
        <v>0</v>
      </c>
      <c r="P30" s="192">
        <v>4.5999999999999999E-2</v>
      </c>
      <c r="Q30" s="192">
        <f>ROUND(E30*P30,2)</f>
        <v>1.04</v>
      </c>
      <c r="R30" s="192" t="s">
        <v>149</v>
      </c>
      <c r="S30" s="192" t="s">
        <v>122</v>
      </c>
      <c r="T30" s="192">
        <v>0.26</v>
      </c>
      <c r="U30" s="193">
        <f>ROUND(E30*T30,2)</f>
        <v>5.86</v>
      </c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130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152</v>
      </c>
      <c r="D31" s="182"/>
      <c r="E31" s="186">
        <v>22.524000000000001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125</v>
      </c>
      <c r="AH31" s="168">
        <v>5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>
        <v>8</v>
      </c>
      <c r="B32" s="179" t="s">
        <v>153</v>
      </c>
      <c r="C32" s="208" t="s">
        <v>154</v>
      </c>
      <c r="D32" s="181" t="s">
        <v>120</v>
      </c>
      <c r="E32" s="185">
        <v>18.460799999999999</v>
      </c>
      <c r="F32" s="191"/>
      <c r="G32" s="192">
        <f>ROUND(E32*F32,2)</f>
        <v>0</v>
      </c>
      <c r="H32" s="191"/>
      <c r="I32" s="192">
        <f>ROUND(E32*H32,2)</f>
        <v>0</v>
      </c>
      <c r="J32" s="191"/>
      <c r="K32" s="192">
        <f>ROUND(E32*J32,2)</f>
        <v>0</v>
      </c>
      <c r="L32" s="192">
        <v>15</v>
      </c>
      <c r="M32" s="192">
        <f>G32*(1+L32/100)</f>
        <v>0</v>
      </c>
      <c r="N32" s="192">
        <v>0</v>
      </c>
      <c r="O32" s="192">
        <f>ROUND(E32*N32,2)</f>
        <v>0</v>
      </c>
      <c r="P32" s="192">
        <v>0</v>
      </c>
      <c r="Q32" s="192">
        <f>ROUND(E32*P32,2)</f>
        <v>0</v>
      </c>
      <c r="R32" s="192" t="s">
        <v>149</v>
      </c>
      <c r="S32" s="192" t="s">
        <v>122</v>
      </c>
      <c r="T32" s="192">
        <v>0.96</v>
      </c>
      <c r="U32" s="193">
        <f>ROUND(E32*T32,2)</f>
        <v>17.72</v>
      </c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130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9"/>
      <c r="B33" s="179"/>
      <c r="C33" s="209" t="s">
        <v>124</v>
      </c>
      <c r="D33" s="182"/>
      <c r="E33" s="186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3"/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125</v>
      </c>
      <c r="AH33" s="168">
        <v>0</v>
      </c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155</v>
      </c>
      <c r="D34" s="182"/>
      <c r="E34" s="186">
        <v>13.2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125</v>
      </c>
      <c r="AH34" s="168">
        <v>0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156</v>
      </c>
      <c r="D35" s="182"/>
      <c r="E35" s="186">
        <v>5.2607999999999997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125</v>
      </c>
      <c r="AH35" s="168">
        <v>0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>
        <v>9</v>
      </c>
      <c r="B36" s="179" t="s">
        <v>157</v>
      </c>
      <c r="C36" s="208" t="s">
        <v>158</v>
      </c>
      <c r="D36" s="181" t="s">
        <v>159</v>
      </c>
      <c r="E36" s="185">
        <v>1</v>
      </c>
      <c r="F36" s="191"/>
      <c r="G36" s="192">
        <f t="shared" ref="G36:G42" si="0">ROUND(E36*F36,2)</f>
        <v>0</v>
      </c>
      <c r="H36" s="191"/>
      <c r="I36" s="192">
        <f t="shared" ref="I36:I42" si="1">ROUND(E36*H36,2)</f>
        <v>0</v>
      </c>
      <c r="J36" s="191"/>
      <c r="K36" s="192">
        <f t="shared" ref="K36:K42" si="2">ROUND(E36*J36,2)</f>
        <v>0</v>
      </c>
      <c r="L36" s="192">
        <v>15</v>
      </c>
      <c r="M36" s="192">
        <f t="shared" ref="M36:M42" si="3">G36*(1+L36/100)</f>
        <v>0</v>
      </c>
      <c r="N36" s="192">
        <v>0</v>
      </c>
      <c r="O36" s="192">
        <f t="shared" ref="O36:O42" si="4">ROUND(E36*N36,2)</f>
        <v>0</v>
      </c>
      <c r="P36" s="192">
        <v>1.933E-2</v>
      </c>
      <c r="Q36" s="192">
        <f t="shared" ref="Q36:Q42" si="5">ROUND(E36*P36,2)</f>
        <v>0.02</v>
      </c>
      <c r="R36" s="192" t="s">
        <v>160</v>
      </c>
      <c r="S36" s="192" t="s">
        <v>161</v>
      </c>
      <c r="T36" s="192">
        <v>31.210999999999999</v>
      </c>
      <c r="U36" s="193">
        <f t="shared" ref="U36:U42" si="6">ROUND(E36*T36,2)</f>
        <v>31.21</v>
      </c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123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>
        <v>10</v>
      </c>
      <c r="B37" s="179" t="s">
        <v>162</v>
      </c>
      <c r="C37" s="208" t="s">
        <v>163</v>
      </c>
      <c r="D37" s="181" t="s">
        <v>159</v>
      </c>
      <c r="E37" s="185">
        <v>1</v>
      </c>
      <c r="F37" s="191"/>
      <c r="G37" s="192">
        <f t="shared" si="0"/>
        <v>0</v>
      </c>
      <c r="H37" s="191"/>
      <c r="I37" s="192">
        <f t="shared" si="1"/>
        <v>0</v>
      </c>
      <c r="J37" s="191"/>
      <c r="K37" s="192">
        <f t="shared" si="2"/>
        <v>0</v>
      </c>
      <c r="L37" s="192">
        <v>15</v>
      </c>
      <c r="M37" s="192">
        <f t="shared" si="3"/>
        <v>0</v>
      </c>
      <c r="N37" s="192">
        <v>0</v>
      </c>
      <c r="O37" s="192">
        <f t="shared" si="4"/>
        <v>0</v>
      </c>
      <c r="P37" s="192">
        <v>3.1870000000000002E-2</v>
      </c>
      <c r="Q37" s="192">
        <f t="shared" si="5"/>
        <v>0.03</v>
      </c>
      <c r="R37" s="192" t="s">
        <v>160</v>
      </c>
      <c r="S37" s="192" t="s">
        <v>161</v>
      </c>
      <c r="T37" s="192">
        <v>32.076999999999998</v>
      </c>
      <c r="U37" s="193">
        <f t="shared" si="6"/>
        <v>32.08</v>
      </c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123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>
        <v>11</v>
      </c>
      <c r="B38" s="179" t="s">
        <v>164</v>
      </c>
      <c r="C38" s="208" t="s">
        <v>165</v>
      </c>
      <c r="D38" s="181" t="s">
        <v>159</v>
      </c>
      <c r="E38" s="185">
        <v>1</v>
      </c>
      <c r="F38" s="191"/>
      <c r="G38" s="192">
        <f t="shared" si="0"/>
        <v>0</v>
      </c>
      <c r="H38" s="191"/>
      <c r="I38" s="192">
        <f t="shared" si="1"/>
        <v>0</v>
      </c>
      <c r="J38" s="191"/>
      <c r="K38" s="192">
        <f t="shared" si="2"/>
        <v>0</v>
      </c>
      <c r="L38" s="192">
        <v>15</v>
      </c>
      <c r="M38" s="192">
        <f t="shared" si="3"/>
        <v>0</v>
      </c>
      <c r="N38" s="192">
        <v>9.5E-4</v>
      </c>
      <c r="O38" s="192">
        <f t="shared" si="4"/>
        <v>0</v>
      </c>
      <c r="P38" s="192">
        <v>0.38046000000000002</v>
      </c>
      <c r="Q38" s="192">
        <f t="shared" si="5"/>
        <v>0.38</v>
      </c>
      <c r="R38" s="192" t="s">
        <v>160</v>
      </c>
      <c r="S38" s="192" t="s">
        <v>161</v>
      </c>
      <c r="T38" s="192">
        <v>9.6392000000000007</v>
      </c>
      <c r="U38" s="193">
        <f t="shared" si="6"/>
        <v>9.64</v>
      </c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123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>
        <v>12</v>
      </c>
      <c r="B39" s="179" t="s">
        <v>166</v>
      </c>
      <c r="C39" s="208" t="s">
        <v>167</v>
      </c>
      <c r="D39" s="181" t="s">
        <v>168</v>
      </c>
      <c r="E39" s="185">
        <v>1</v>
      </c>
      <c r="F39" s="191"/>
      <c r="G39" s="192">
        <f t="shared" si="0"/>
        <v>0</v>
      </c>
      <c r="H39" s="191"/>
      <c r="I39" s="192">
        <f t="shared" si="1"/>
        <v>0</v>
      </c>
      <c r="J39" s="191"/>
      <c r="K39" s="192">
        <f t="shared" si="2"/>
        <v>0</v>
      </c>
      <c r="L39" s="192">
        <v>15</v>
      </c>
      <c r="M39" s="192">
        <f t="shared" si="3"/>
        <v>0</v>
      </c>
      <c r="N39" s="192">
        <v>0</v>
      </c>
      <c r="O39" s="192">
        <f t="shared" si="4"/>
        <v>0</v>
      </c>
      <c r="P39" s="192">
        <v>6.7000000000000004E-2</v>
      </c>
      <c r="Q39" s="192">
        <f t="shared" si="5"/>
        <v>7.0000000000000007E-2</v>
      </c>
      <c r="R39" s="192" t="s">
        <v>169</v>
      </c>
      <c r="S39" s="192" t="s">
        <v>122</v>
      </c>
      <c r="T39" s="192">
        <v>0.31</v>
      </c>
      <c r="U39" s="193">
        <f t="shared" si="6"/>
        <v>0.31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123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>
        <v>13</v>
      </c>
      <c r="B40" s="179" t="s">
        <v>170</v>
      </c>
      <c r="C40" s="208" t="s">
        <v>171</v>
      </c>
      <c r="D40" s="181" t="s">
        <v>168</v>
      </c>
      <c r="E40" s="185">
        <v>2</v>
      </c>
      <c r="F40" s="191"/>
      <c r="G40" s="192">
        <f t="shared" si="0"/>
        <v>0</v>
      </c>
      <c r="H40" s="191"/>
      <c r="I40" s="192">
        <f t="shared" si="1"/>
        <v>0</v>
      </c>
      <c r="J40" s="191"/>
      <c r="K40" s="192">
        <f t="shared" si="2"/>
        <v>0</v>
      </c>
      <c r="L40" s="192">
        <v>15</v>
      </c>
      <c r="M40" s="192">
        <f t="shared" si="3"/>
        <v>0</v>
      </c>
      <c r="N40" s="192">
        <v>0</v>
      </c>
      <c r="O40" s="192">
        <f t="shared" si="4"/>
        <v>0</v>
      </c>
      <c r="P40" s="192">
        <v>1.56E-3</v>
      </c>
      <c r="Q40" s="192">
        <f t="shared" si="5"/>
        <v>0</v>
      </c>
      <c r="R40" s="192" t="s">
        <v>169</v>
      </c>
      <c r="S40" s="192" t="s">
        <v>122</v>
      </c>
      <c r="T40" s="192">
        <v>0.86799999999999999</v>
      </c>
      <c r="U40" s="193">
        <f t="shared" si="6"/>
        <v>1.74</v>
      </c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123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69">
        <v>14</v>
      </c>
      <c r="B41" s="179" t="s">
        <v>172</v>
      </c>
      <c r="C41" s="208" t="s">
        <v>173</v>
      </c>
      <c r="D41" s="181" t="s">
        <v>159</v>
      </c>
      <c r="E41" s="185">
        <v>1</v>
      </c>
      <c r="F41" s="191"/>
      <c r="G41" s="192">
        <f t="shared" si="0"/>
        <v>0</v>
      </c>
      <c r="H41" s="191"/>
      <c r="I41" s="192">
        <f t="shared" si="1"/>
        <v>0</v>
      </c>
      <c r="J41" s="191"/>
      <c r="K41" s="192">
        <f t="shared" si="2"/>
        <v>0</v>
      </c>
      <c r="L41" s="192">
        <v>15</v>
      </c>
      <c r="M41" s="192">
        <f t="shared" si="3"/>
        <v>0</v>
      </c>
      <c r="N41" s="192">
        <v>0</v>
      </c>
      <c r="O41" s="192">
        <f t="shared" si="4"/>
        <v>0</v>
      </c>
      <c r="P41" s="192">
        <v>0.17399999999999999</v>
      </c>
      <c r="Q41" s="192">
        <f t="shared" si="5"/>
        <v>0.17</v>
      </c>
      <c r="R41" s="192" t="s">
        <v>174</v>
      </c>
      <c r="S41" s="192" t="s">
        <v>122</v>
      </c>
      <c r="T41" s="192">
        <v>0.95</v>
      </c>
      <c r="U41" s="193">
        <f t="shared" si="6"/>
        <v>0.95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130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>
        <v>15</v>
      </c>
      <c r="B42" s="179" t="s">
        <v>175</v>
      </c>
      <c r="C42" s="208" t="s">
        <v>176</v>
      </c>
      <c r="D42" s="181" t="s">
        <v>120</v>
      </c>
      <c r="E42" s="185">
        <v>22.84</v>
      </c>
      <c r="F42" s="191"/>
      <c r="G42" s="192">
        <f t="shared" si="0"/>
        <v>0</v>
      </c>
      <c r="H42" s="191"/>
      <c r="I42" s="192">
        <f t="shared" si="1"/>
        <v>0</v>
      </c>
      <c r="J42" s="191"/>
      <c r="K42" s="192">
        <f t="shared" si="2"/>
        <v>0</v>
      </c>
      <c r="L42" s="192">
        <v>15</v>
      </c>
      <c r="M42" s="192">
        <f t="shared" si="3"/>
        <v>0</v>
      </c>
      <c r="N42" s="192">
        <v>0</v>
      </c>
      <c r="O42" s="192">
        <f t="shared" si="4"/>
        <v>0</v>
      </c>
      <c r="P42" s="192">
        <v>1E-3</v>
      </c>
      <c r="Q42" s="192">
        <f t="shared" si="5"/>
        <v>0.02</v>
      </c>
      <c r="R42" s="192" t="s">
        <v>177</v>
      </c>
      <c r="S42" s="192" t="s">
        <v>122</v>
      </c>
      <c r="T42" s="192">
        <v>0.255</v>
      </c>
      <c r="U42" s="193">
        <f t="shared" si="6"/>
        <v>5.82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130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135</v>
      </c>
      <c r="D43" s="182"/>
      <c r="E43" s="186">
        <v>7.17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125</v>
      </c>
      <c r="AH43" s="168">
        <v>0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/>
      <c r="B44" s="179"/>
      <c r="C44" s="209" t="s">
        <v>137</v>
      </c>
      <c r="D44" s="182"/>
      <c r="E44" s="186">
        <v>15.67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3"/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125</v>
      </c>
      <c r="AH44" s="168">
        <v>0</v>
      </c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ht="22.5" outlineLevel="1">
      <c r="A45" s="169">
        <v>16</v>
      </c>
      <c r="B45" s="179" t="s">
        <v>178</v>
      </c>
      <c r="C45" s="208" t="s">
        <v>179</v>
      </c>
      <c r="D45" s="181" t="s">
        <v>168</v>
      </c>
      <c r="E45" s="185">
        <v>1</v>
      </c>
      <c r="F45" s="191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15</v>
      </c>
      <c r="M45" s="192">
        <f>G45*(1+L45/100)</f>
        <v>0</v>
      </c>
      <c r="N45" s="192">
        <v>0</v>
      </c>
      <c r="O45" s="192">
        <f>ROUND(E45*N45,2)</f>
        <v>0</v>
      </c>
      <c r="P45" s="192">
        <v>0</v>
      </c>
      <c r="Q45" s="192">
        <f>ROUND(E45*P45,2)</f>
        <v>0</v>
      </c>
      <c r="R45" s="192"/>
      <c r="S45" s="192" t="s">
        <v>161</v>
      </c>
      <c r="T45" s="192">
        <v>0</v>
      </c>
      <c r="U45" s="193">
        <f>ROUND(E45*T45,2)</f>
        <v>0</v>
      </c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130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ht="22.5" outlineLevel="1">
      <c r="A46" s="169">
        <v>17</v>
      </c>
      <c r="B46" s="179" t="s">
        <v>180</v>
      </c>
      <c r="C46" s="208" t="s">
        <v>181</v>
      </c>
      <c r="D46" s="181" t="s">
        <v>168</v>
      </c>
      <c r="E46" s="185">
        <v>1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/>
      <c r="S46" s="192" t="s">
        <v>161</v>
      </c>
      <c r="T46" s="192">
        <v>0</v>
      </c>
      <c r="U46" s="193">
        <f>ROUND(E46*T46,2)</f>
        <v>0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123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>
      <c r="A47" s="175" t="s">
        <v>116</v>
      </c>
      <c r="B47" s="180" t="s">
        <v>68</v>
      </c>
      <c r="C47" s="210" t="s">
        <v>69</v>
      </c>
      <c r="D47" s="183"/>
      <c r="E47" s="187"/>
      <c r="F47" s="194"/>
      <c r="G47" s="194">
        <f>SUMIF(AG48:AG48,"&lt;&gt;NOR",G48:G48)</f>
        <v>0</v>
      </c>
      <c r="H47" s="194"/>
      <c r="I47" s="194">
        <f>SUM(I48:I48)</f>
        <v>0</v>
      </c>
      <c r="J47" s="194"/>
      <c r="K47" s="194">
        <f>SUM(K48:K48)</f>
        <v>0</v>
      </c>
      <c r="L47" s="194"/>
      <c r="M47" s="194">
        <f>SUM(M48:M48)</f>
        <v>0</v>
      </c>
      <c r="N47" s="194"/>
      <c r="O47" s="194">
        <f>SUM(O48:O48)</f>
        <v>0</v>
      </c>
      <c r="P47" s="194"/>
      <c r="Q47" s="194">
        <f>SUM(Q48:Q48)</f>
        <v>0</v>
      </c>
      <c r="R47" s="194"/>
      <c r="S47" s="194"/>
      <c r="T47" s="194"/>
      <c r="U47" s="195">
        <f>SUM(U48:U48)</f>
        <v>1.51</v>
      </c>
      <c r="V47" s="194"/>
      <c r="AG47" t="s">
        <v>117</v>
      </c>
    </row>
    <row r="48" spans="1:60" outlineLevel="1">
      <c r="A48" s="169">
        <v>18</v>
      </c>
      <c r="B48" s="179" t="s">
        <v>182</v>
      </c>
      <c r="C48" s="208" t="s">
        <v>183</v>
      </c>
      <c r="D48" s="181" t="s">
        <v>184</v>
      </c>
      <c r="E48" s="185">
        <v>0.58657000000000004</v>
      </c>
      <c r="F48" s="191"/>
      <c r="G48" s="192">
        <f>ROUND(E48*F48,2)</f>
        <v>0</v>
      </c>
      <c r="H48" s="191"/>
      <c r="I48" s="192">
        <f>ROUND(E48*H48,2)</f>
        <v>0</v>
      </c>
      <c r="J48" s="191"/>
      <c r="K48" s="192">
        <f>ROUND(E48*J48,2)</f>
        <v>0</v>
      </c>
      <c r="L48" s="192">
        <v>15</v>
      </c>
      <c r="M48" s="192">
        <f>G48*(1+L48/100)</f>
        <v>0</v>
      </c>
      <c r="N48" s="192">
        <v>0</v>
      </c>
      <c r="O48" s="192">
        <f>ROUND(E48*N48,2)</f>
        <v>0</v>
      </c>
      <c r="P48" s="192">
        <v>0</v>
      </c>
      <c r="Q48" s="192">
        <f>ROUND(E48*P48,2)</f>
        <v>0</v>
      </c>
      <c r="R48" s="192" t="s">
        <v>185</v>
      </c>
      <c r="S48" s="192" t="s">
        <v>122</v>
      </c>
      <c r="T48" s="192">
        <v>2.577</v>
      </c>
      <c r="U48" s="193">
        <f>ROUND(E48*T48,2)</f>
        <v>1.51</v>
      </c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186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>
      <c r="A49" s="175" t="s">
        <v>116</v>
      </c>
      <c r="B49" s="180" t="s">
        <v>70</v>
      </c>
      <c r="C49" s="210" t="s">
        <v>71</v>
      </c>
      <c r="D49" s="183"/>
      <c r="E49" s="187"/>
      <c r="F49" s="194"/>
      <c r="G49" s="194">
        <f>SUMIF(AG50:AG50,"&lt;&gt;NOR",G50:G50)</f>
        <v>0</v>
      </c>
      <c r="H49" s="194"/>
      <c r="I49" s="194">
        <f>SUM(I50:I50)</f>
        <v>0</v>
      </c>
      <c r="J49" s="194"/>
      <c r="K49" s="194">
        <f>SUM(K50:K50)</f>
        <v>0</v>
      </c>
      <c r="L49" s="194"/>
      <c r="M49" s="194">
        <f>SUM(M50:M50)</f>
        <v>0</v>
      </c>
      <c r="N49" s="194"/>
      <c r="O49" s="194">
        <f>SUM(O50:O50)</f>
        <v>0</v>
      </c>
      <c r="P49" s="194"/>
      <c r="Q49" s="194">
        <f>SUM(Q50:Q50)</f>
        <v>0</v>
      </c>
      <c r="R49" s="194"/>
      <c r="S49" s="194"/>
      <c r="T49" s="194"/>
      <c r="U49" s="195">
        <f>SUM(U50:U50)</f>
        <v>0</v>
      </c>
      <c r="V49" s="194"/>
      <c r="AG49" t="s">
        <v>117</v>
      </c>
    </row>
    <row r="50" spans="1:60" outlineLevel="1">
      <c r="A50" s="169">
        <v>19</v>
      </c>
      <c r="B50" s="179" t="s">
        <v>187</v>
      </c>
      <c r="C50" s="208" t="s">
        <v>188</v>
      </c>
      <c r="D50" s="181" t="s">
        <v>168</v>
      </c>
      <c r="E50" s="185">
        <v>1</v>
      </c>
      <c r="F50" s="191"/>
      <c r="G50" s="192">
        <f>ROUND(E50*F50,2)</f>
        <v>0</v>
      </c>
      <c r="H50" s="191"/>
      <c r="I50" s="192">
        <f>ROUND(E50*H50,2)</f>
        <v>0</v>
      </c>
      <c r="J50" s="191"/>
      <c r="K50" s="192">
        <f>ROUND(E50*J50,2)</f>
        <v>0</v>
      </c>
      <c r="L50" s="192">
        <v>15</v>
      </c>
      <c r="M50" s="192">
        <f>G50*(1+L50/100)</f>
        <v>0</v>
      </c>
      <c r="N50" s="192">
        <v>0</v>
      </c>
      <c r="O50" s="192">
        <f>ROUND(E50*N50,2)</f>
        <v>0</v>
      </c>
      <c r="P50" s="192">
        <v>0</v>
      </c>
      <c r="Q50" s="192">
        <f>ROUND(E50*P50,2)</f>
        <v>0</v>
      </c>
      <c r="R50" s="192"/>
      <c r="S50" s="192" t="s">
        <v>161</v>
      </c>
      <c r="T50" s="192">
        <v>0</v>
      </c>
      <c r="U50" s="193">
        <f>ROUND(E50*T50,2)</f>
        <v>0</v>
      </c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123</v>
      </c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>
      <c r="A51" s="175" t="s">
        <v>116</v>
      </c>
      <c r="B51" s="180" t="s">
        <v>72</v>
      </c>
      <c r="C51" s="210" t="s">
        <v>73</v>
      </c>
      <c r="D51" s="183"/>
      <c r="E51" s="187"/>
      <c r="F51" s="194"/>
      <c r="G51" s="194">
        <f>SUMIF(AG52:AG72,"&lt;&gt;NOR",G52:G72)</f>
        <v>0</v>
      </c>
      <c r="H51" s="194"/>
      <c r="I51" s="194">
        <f>SUM(I52:I72)</f>
        <v>0</v>
      </c>
      <c r="J51" s="194"/>
      <c r="K51" s="194">
        <f>SUM(K52:K72)</f>
        <v>0</v>
      </c>
      <c r="L51" s="194"/>
      <c r="M51" s="194">
        <f>SUM(M52:M72)</f>
        <v>0</v>
      </c>
      <c r="N51" s="194"/>
      <c r="O51" s="194">
        <f>SUM(O52:O72)</f>
        <v>6.0000000000000005E-2</v>
      </c>
      <c r="P51" s="194"/>
      <c r="Q51" s="194">
        <f>SUM(Q52:Q72)</f>
        <v>0</v>
      </c>
      <c r="R51" s="194"/>
      <c r="S51" s="194"/>
      <c r="T51" s="194"/>
      <c r="U51" s="195">
        <f>SUM(U52:U72)</f>
        <v>11.229999999999999</v>
      </c>
      <c r="V51" s="194"/>
      <c r="AG51" t="s">
        <v>117</v>
      </c>
    </row>
    <row r="52" spans="1:60" outlineLevel="1">
      <c r="A52" s="169">
        <v>20</v>
      </c>
      <c r="B52" s="179" t="s">
        <v>189</v>
      </c>
      <c r="C52" s="208" t="s">
        <v>190</v>
      </c>
      <c r="D52" s="181" t="s">
        <v>168</v>
      </c>
      <c r="E52" s="185">
        <v>1</v>
      </c>
      <c r="F52" s="191"/>
      <c r="G52" s="192">
        <f t="shared" ref="G52:G72" si="7">ROUND(E52*F52,2)</f>
        <v>0</v>
      </c>
      <c r="H52" s="191"/>
      <c r="I52" s="192">
        <f t="shared" ref="I52:I72" si="8">ROUND(E52*H52,2)</f>
        <v>0</v>
      </c>
      <c r="J52" s="191"/>
      <c r="K52" s="192">
        <f t="shared" ref="K52:K72" si="9">ROUND(E52*J52,2)</f>
        <v>0</v>
      </c>
      <c r="L52" s="192">
        <v>15</v>
      </c>
      <c r="M52" s="192">
        <f t="shared" ref="M52:M72" si="10">G52*(1+L52/100)</f>
        <v>0</v>
      </c>
      <c r="N52" s="192">
        <v>2.794E-2</v>
      </c>
      <c r="O52" s="192">
        <f t="shared" ref="O52:O72" si="11">ROUND(E52*N52,2)</f>
        <v>0.03</v>
      </c>
      <c r="P52" s="192">
        <v>0</v>
      </c>
      <c r="Q52" s="192">
        <f t="shared" ref="Q52:Q72" si="12">ROUND(E52*P52,2)</f>
        <v>0</v>
      </c>
      <c r="R52" s="192" t="s">
        <v>169</v>
      </c>
      <c r="S52" s="192" t="s">
        <v>191</v>
      </c>
      <c r="T52" s="192">
        <v>1.5</v>
      </c>
      <c r="U52" s="193">
        <f t="shared" ref="U52:U72" si="13">ROUND(E52*T52,2)</f>
        <v>1.5</v>
      </c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192</v>
      </c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21</v>
      </c>
      <c r="B53" s="179" t="s">
        <v>193</v>
      </c>
      <c r="C53" s="208" t="s">
        <v>194</v>
      </c>
      <c r="D53" s="181" t="s">
        <v>168</v>
      </c>
      <c r="E53" s="185">
        <v>1</v>
      </c>
      <c r="F53" s="191"/>
      <c r="G53" s="192">
        <f t="shared" si="7"/>
        <v>0</v>
      </c>
      <c r="H53" s="191"/>
      <c r="I53" s="192">
        <f t="shared" si="8"/>
        <v>0</v>
      </c>
      <c r="J53" s="191"/>
      <c r="K53" s="192">
        <f t="shared" si="9"/>
        <v>0</v>
      </c>
      <c r="L53" s="192">
        <v>15</v>
      </c>
      <c r="M53" s="192">
        <f t="shared" si="10"/>
        <v>0</v>
      </c>
      <c r="N53" s="192">
        <v>1.401E-2</v>
      </c>
      <c r="O53" s="192">
        <f t="shared" si="11"/>
        <v>0.01</v>
      </c>
      <c r="P53" s="192">
        <v>0</v>
      </c>
      <c r="Q53" s="192">
        <f t="shared" si="12"/>
        <v>0</v>
      </c>
      <c r="R53" s="192" t="s">
        <v>169</v>
      </c>
      <c r="S53" s="192" t="s">
        <v>195</v>
      </c>
      <c r="T53" s="192">
        <v>1.1890000000000001</v>
      </c>
      <c r="U53" s="193">
        <f t="shared" si="13"/>
        <v>1.19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192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>
        <v>22</v>
      </c>
      <c r="B54" s="179" t="s">
        <v>196</v>
      </c>
      <c r="C54" s="208" t="s">
        <v>197</v>
      </c>
      <c r="D54" s="181" t="s">
        <v>168</v>
      </c>
      <c r="E54" s="185">
        <v>1</v>
      </c>
      <c r="F54" s="191"/>
      <c r="G54" s="192">
        <f t="shared" si="7"/>
        <v>0</v>
      </c>
      <c r="H54" s="191"/>
      <c r="I54" s="192">
        <f t="shared" si="8"/>
        <v>0</v>
      </c>
      <c r="J54" s="191"/>
      <c r="K54" s="192">
        <f t="shared" si="9"/>
        <v>0</v>
      </c>
      <c r="L54" s="192">
        <v>15</v>
      </c>
      <c r="M54" s="192">
        <f t="shared" si="10"/>
        <v>0</v>
      </c>
      <c r="N54" s="192">
        <v>6.2E-4</v>
      </c>
      <c r="O54" s="192">
        <f t="shared" si="11"/>
        <v>0</v>
      </c>
      <c r="P54" s="192">
        <v>0</v>
      </c>
      <c r="Q54" s="192">
        <f t="shared" si="12"/>
        <v>0</v>
      </c>
      <c r="R54" s="192" t="s">
        <v>169</v>
      </c>
      <c r="S54" s="192" t="s">
        <v>198</v>
      </c>
      <c r="T54" s="192">
        <v>2.6</v>
      </c>
      <c r="U54" s="193">
        <f t="shared" si="13"/>
        <v>2.6</v>
      </c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192</v>
      </c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>
        <v>23</v>
      </c>
      <c r="B55" s="179" t="s">
        <v>199</v>
      </c>
      <c r="C55" s="208" t="s">
        <v>200</v>
      </c>
      <c r="D55" s="181" t="s">
        <v>168</v>
      </c>
      <c r="E55" s="185">
        <v>1</v>
      </c>
      <c r="F55" s="191"/>
      <c r="G55" s="192">
        <f t="shared" si="7"/>
        <v>0</v>
      </c>
      <c r="H55" s="191"/>
      <c r="I55" s="192">
        <f t="shared" si="8"/>
        <v>0</v>
      </c>
      <c r="J55" s="191"/>
      <c r="K55" s="192">
        <f t="shared" si="9"/>
        <v>0</v>
      </c>
      <c r="L55" s="192">
        <v>15</v>
      </c>
      <c r="M55" s="192">
        <f t="shared" si="10"/>
        <v>0</v>
      </c>
      <c r="N55" s="192">
        <v>1.7000000000000001E-4</v>
      </c>
      <c r="O55" s="192">
        <f t="shared" si="11"/>
        <v>0</v>
      </c>
      <c r="P55" s="192">
        <v>0</v>
      </c>
      <c r="Q55" s="192">
        <f t="shared" si="12"/>
        <v>0</v>
      </c>
      <c r="R55" s="192" t="s">
        <v>169</v>
      </c>
      <c r="S55" s="192" t="s">
        <v>122</v>
      </c>
      <c r="T55" s="192">
        <v>2.9</v>
      </c>
      <c r="U55" s="193">
        <f t="shared" si="13"/>
        <v>2.9</v>
      </c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192</v>
      </c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>
        <v>24</v>
      </c>
      <c r="B56" s="179" t="s">
        <v>201</v>
      </c>
      <c r="C56" s="208" t="s">
        <v>202</v>
      </c>
      <c r="D56" s="181" t="s">
        <v>168</v>
      </c>
      <c r="E56" s="185">
        <v>1</v>
      </c>
      <c r="F56" s="191"/>
      <c r="G56" s="192">
        <f t="shared" si="7"/>
        <v>0</v>
      </c>
      <c r="H56" s="191"/>
      <c r="I56" s="192">
        <f t="shared" si="8"/>
        <v>0</v>
      </c>
      <c r="J56" s="191"/>
      <c r="K56" s="192">
        <f t="shared" si="9"/>
        <v>0</v>
      </c>
      <c r="L56" s="192">
        <v>15</v>
      </c>
      <c r="M56" s="192">
        <f t="shared" si="10"/>
        <v>0</v>
      </c>
      <c r="N56" s="192">
        <v>7.2000000000000005E-4</v>
      </c>
      <c r="O56" s="192">
        <f t="shared" si="11"/>
        <v>0</v>
      </c>
      <c r="P56" s="192">
        <v>0</v>
      </c>
      <c r="Q56" s="192">
        <f t="shared" si="12"/>
        <v>0</v>
      </c>
      <c r="R56" s="192" t="s">
        <v>169</v>
      </c>
      <c r="S56" s="192" t="s">
        <v>122</v>
      </c>
      <c r="T56" s="192">
        <v>0.50600000000000001</v>
      </c>
      <c r="U56" s="193">
        <f t="shared" si="13"/>
        <v>0.51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123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>
        <v>25</v>
      </c>
      <c r="B57" s="179" t="s">
        <v>203</v>
      </c>
      <c r="C57" s="208" t="s">
        <v>204</v>
      </c>
      <c r="D57" s="181" t="s">
        <v>168</v>
      </c>
      <c r="E57" s="185">
        <v>6</v>
      </c>
      <c r="F57" s="191"/>
      <c r="G57" s="192">
        <f t="shared" si="7"/>
        <v>0</v>
      </c>
      <c r="H57" s="191"/>
      <c r="I57" s="192">
        <f t="shared" si="8"/>
        <v>0</v>
      </c>
      <c r="J57" s="191"/>
      <c r="K57" s="192">
        <f t="shared" si="9"/>
        <v>0</v>
      </c>
      <c r="L57" s="192">
        <v>15</v>
      </c>
      <c r="M57" s="192">
        <f t="shared" si="10"/>
        <v>0</v>
      </c>
      <c r="N57" s="192">
        <v>0</v>
      </c>
      <c r="O57" s="192">
        <f t="shared" si="11"/>
        <v>0</v>
      </c>
      <c r="P57" s="192">
        <v>0</v>
      </c>
      <c r="Q57" s="192">
        <f t="shared" si="12"/>
        <v>0</v>
      </c>
      <c r="R57" s="192" t="s">
        <v>169</v>
      </c>
      <c r="S57" s="192" t="s">
        <v>205</v>
      </c>
      <c r="T57" s="192">
        <v>0</v>
      </c>
      <c r="U57" s="193">
        <f t="shared" si="13"/>
        <v>0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192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ht="22.5" outlineLevel="1">
      <c r="A58" s="169">
        <v>26</v>
      </c>
      <c r="B58" s="179" t="s">
        <v>206</v>
      </c>
      <c r="C58" s="208" t="s">
        <v>207</v>
      </c>
      <c r="D58" s="181" t="s">
        <v>159</v>
      </c>
      <c r="E58" s="185">
        <v>1</v>
      </c>
      <c r="F58" s="191"/>
      <c r="G58" s="192">
        <f t="shared" si="7"/>
        <v>0</v>
      </c>
      <c r="H58" s="191"/>
      <c r="I58" s="192">
        <f t="shared" si="8"/>
        <v>0</v>
      </c>
      <c r="J58" s="191"/>
      <c r="K58" s="192">
        <f t="shared" si="9"/>
        <v>0</v>
      </c>
      <c r="L58" s="192">
        <v>15</v>
      </c>
      <c r="M58" s="192">
        <f t="shared" si="10"/>
        <v>0</v>
      </c>
      <c r="N58" s="192">
        <v>1.1999999999999999E-3</v>
      </c>
      <c r="O58" s="192">
        <f t="shared" si="11"/>
        <v>0</v>
      </c>
      <c r="P58" s="192">
        <v>0</v>
      </c>
      <c r="Q58" s="192">
        <f t="shared" si="12"/>
        <v>0</v>
      </c>
      <c r="R58" s="192" t="s">
        <v>169</v>
      </c>
      <c r="S58" s="192" t="s">
        <v>198</v>
      </c>
      <c r="T58" s="192">
        <v>0.44500000000000001</v>
      </c>
      <c r="U58" s="193">
        <f t="shared" si="13"/>
        <v>0.45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192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22.5" outlineLevel="1">
      <c r="A59" s="169">
        <v>27</v>
      </c>
      <c r="B59" s="179" t="s">
        <v>208</v>
      </c>
      <c r="C59" s="208" t="s">
        <v>209</v>
      </c>
      <c r="D59" s="181" t="s">
        <v>159</v>
      </c>
      <c r="E59" s="185">
        <v>1</v>
      </c>
      <c r="F59" s="191"/>
      <c r="G59" s="192">
        <f t="shared" si="7"/>
        <v>0</v>
      </c>
      <c r="H59" s="191"/>
      <c r="I59" s="192">
        <f t="shared" si="8"/>
        <v>0</v>
      </c>
      <c r="J59" s="191"/>
      <c r="K59" s="192">
        <f t="shared" si="9"/>
        <v>0</v>
      </c>
      <c r="L59" s="192">
        <v>15</v>
      </c>
      <c r="M59" s="192">
        <f t="shared" si="10"/>
        <v>0</v>
      </c>
      <c r="N59" s="192">
        <v>1.2999999999999999E-3</v>
      </c>
      <c r="O59" s="192">
        <f t="shared" si="11"/>
        <v>0</v>
      </c>
      <c r="P59" s="192">
        <v>0</v>
      </c>
      <c r="Q59" s="192">
        <f t="shared" si="12"/>
        <v>0</v>
      </c>
      <c r="R59" s="192" t="s">
        <v>169</v>
      </c>
      <c r="S59" s="192" t="s">
        <v>198</v>
      </c>
      <c r="T59" s="192">
        <v>0.48499999999999999</v>
      </c>
      <c r="U59" s="193">
        <f t="shared" si="13"/>
        <v>0.49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192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ht="22.5" outlineLevel="1">
      <c r="A60" s="169">
        <v>28</v>
      </c>
      <c r="B60" s="179" t="s">
        <v>210</v>
      </c>
      <c r="C60" s="208" t="s">
        <v>211</v>
      </c>
      <c r="D60" s="181" t="s">
        <v>159</v>
      </c>
      <c r="E60" s="185">
        <v>1</v>
      </c>
      <c r="F60" s="191"/>
      <c r="G60" s="192">
        <f t="shared" si="7"/>
        <v>0</v>
      </c>
      <c r="H60" s="191"/>
      <c r="I60" s="192">
        <f t="shared" si="8"/>
        <v>0</v>
      </c>
      <c r="J60" s="191"/>
      <c r="K60" s="192">
        <f t="shared" si="9"/>
        <v>0</v>
      </c>
      <c r="L60" s="192">
        <v>15</v>
      </c>
      <c r="M60" s="192">
        <f t="shared" si="10"/>
        <v>0</v>
      </c>
      <c r="N60" s="192">
        <v>9.2000000000000003E-4</v>
      </c>
      <c r="O60" s="192">
        <f t="shared" si="11"/>
        <v>0</v>
      </c>
      <c r="P60" s="192">
        <v>0</v>
      </c>
      <c r="Q60" s="192">
        <f t="shared" si="12"/>
        <v>0</v>
      </c>
      <c r="R60" s="192" t="s">
        <v>169</v>
      </c>
      <c r="S60" s="192" t="s">
        <v>198</v>
      </c>
      <c r="T60" s="192">
        <v>0.58699999999999997</v>
      </c>
      <c r="U60" s="193">
        <f t="shared" si="13"/>
        <v>0.59</v>
      </c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192</v>
      </c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ht="22.5" outlineLevel="1">
      <c r="A61" s="169">
        <v>29</v>
      </c>
      <c r="B61" s="179" t="s">
        <v>212</v>
      </c>
      <c r="C61" s="208" t="s">
        <v>213</v>
      </c>
      <c r="D61" s="181" t="s">
        <v>159</v>
      </c>
      <c r="E61" s="185">
        <v>1</v>
      </c>
      <c r="F61" s="191"/>
      <c r="G61" s="192">
        <f t="shared" si="7"/>
        <v>0</v>
      </c>
      <c r="H61" s="191"/>
      <c r="I61" s="192">
        <f t="shared" si="8"/>
        <v>0</v>
      </c>
      <c r="J61" s="191"/>
      <c r="K61" s="192">
        <f t="shared" si="9"/>
        <v>0</v>
      </c>
      <c r="L61" s="192">
        <v>15</v>
      </c>
      <c r="M61" s="192">
        <f t="shared" si="10"/>
        <v>0</v>
      </c>
      <c r="N61" s="192">
        <v>7.2999999999999996E-4</v>
      </c>
      <c r="O61" s="192">
        <f t="shared" si="11"/>
        <v>0</v>
      </c>
      <c r="P61" s="192">
        <v>0</v>
      </c>
      <c r="Q61" s="192">
        <f t="shared" si="12"/>
        <v>0</v>
      </c>
      <c r="R61" s="192" t="s">
        <v>169</v>
      </c>
      <c r="S61" s="192" t="s">
        <v>198</v>
      </c>
      <c r="T61" s="192">
        <v>0.246</v>
      </c>
      <c r="U61" s="193">
        <f t="shared" si="13"/>
        <v>0.25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192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>
        <v>30</v>
      </c>
      <c r="B62" s="179" t="s">
        <v>214</v>
      </c>
      <c r="C62" s="208" t="s">
        <v>215</v>
      </c>
      <c r="D62" s="181" t="s">
        <v>159</v>
      </c>
      <c r="E62" s="185">
        <v>1</v>
      </c>
      <c r="F62" s="191"/>
      <c r="G62" s="192">
        <f t="shared" si="7"/>
        <v>0</v>
      </c>
      <c r="H62" s="191"/>
      <c r="I62" s="192">
        <f t="shared" si="8"/>
        <v>0</v>
      </c>
      <c r="J62" s="191"/>
      <c r="K62" s="192">
        <f t="shared" si="9"/>
        <v>0</v>
      </c>
      <c r="L62" s="192">
        <v>15</v>
      </c>
      <c r="M62" s="192">
        <f t="shared" si="10"/>
        <v>0</v>
      </c>
      <c r="N62" s="192">
        <v>2.5999999999999998E-4</v>
      </c>
      <c r="O62" s="192">
        <f t="shared" si="11"/>
        <v>0</v>
      </c>
      <c r="P62" s="192">
        <v>0</v>
      </c>
      <c r="Q62" s="192">
        <f t="shared" si="12"/>
        <v>0</v>
      </c>
      <c r="R62" s="192" t="s">
        <v>169</v>
      </c>
      <c r="S62" s="192" t="s">
        <v>198</v>
      </c>
      <c r="T62" s="192">
        <v>0.246</v>
      </c>
      <c r="U62" s="193">
        <f t="shared" si="13"/>
        <v>0.25</v>
      </c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192</v>
      </c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>
        <v>31</v>
      </c>
      <c r="B63" s="179" t="s">
        <v>216</v>
      </c>
      <c r="C63" s="208" t="s">
        <v>217</v>
      </c>
      <c r="D63" s="181" t="s">
        <v>159</v>
      </c>
      <c r="E63" s="185">
        <v>1</v>
      </c>
      <c r="F63" s="191"/>
      <c r="G63" s="192">
        <f t="shared" si="7"/>
        <v>0</v>
      </c>
      <c r="H63" s="191"/>
      <c r="I63" s="192">
        <f t="shared" si="8"/>
        <v>0</v>
      </c>
      <c r="J63" s="191"/>
      <c r="K63" s="192">
        <f t="shared" si="9"/>
        <v>0</v>
      </c>
      <c r="L63" s="192">
        <v>15</v>
      </c>
      <c r="M63" s="192">
        <f t="shared" si="10"/>
        <v>0</v>
      </c>
      <c r="N63" s="192">
        <v>2.0000000000000001E-4</v>
      </c>
      <c r="O63" s="192">
        <f t="shared" si="11"/>
        <v>0</v>
      </c>
      <c r="P63" s="192">
        <v>0</v>
      </c>
      <c r="Q63" s="192">
        <f t="shared" si="12"/>
        <v>0</v>
      </c>
      <c r="R63" s="192" t="s">
        <v>169</v>
      </c>
      <c r="S63" s="192" t="s">
        <v>198</v>
      </c>
      <c r="T63" s="192">
        <v>0.246</v>
      </c>
      <c r="U63" s="193">
        <f t="shared" si="13"/>
        <v>0.25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192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>
      <c r="A64" s="169">
        <v>32</v>
      </c>
      <c r="B64" s="179" t="s">
        <v>218</v>
      </c>
      <c r="C64" s="208" t="s">
        <v>219</v>
      </c>
      <c r="D64" s="181" t="s">
        <v>159</v>
      </c>
      <c r="E64" s="185">
        <v>1</v>
      </c>
      <c r="F64" s="191"/>
      <c r="G64" s="192">
        <f t="shared" si="7"/>
        <v>0</v>
      </c>
      <c r="H64" s="191"/>
      <c r="I64" s="192">
        <f t="shared" si="8"/>
        <v>0</v>
      </c>
      <c r="J64" s="191"/>
      <c r="K64" s="192">
        <f t="shared" si="9"/>
        <v>0</v>
      </c>
      <c r="L64" s="192">
        <v>15</v>
      </c>
      <c r="M64" s="192">
        <f t="shared" si="10"/>
        <v>0</v>
      </c>
      <c r="N64" s="192">
        <v>3.6999999999999999E-4</v>
      </c>
      <c r="O64" s="192">
        <f t="shared" si="11"/>
        <v>0</v>
      </c>
      <c r="P64" s="192">
        <v>0</v>
      </c>
      <c r="Q64" s="192">
        <f t="shared" si="12"/>
        <v>0</v>
      </c>
      <c r="R64" s="192" t="s">
        <v>169</v>
      </c>
      <c r="S64" s="192" t="s">
        <v>198</v>
      </c>
      <c r="T64" s="192">
        <v>0.246</v>
      </c>
      <c r="U64" s="193">
        <f t="shared" si="13"/>
        <v>0.25</v>
      </c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123</v>
      </c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ht="22.5" outlineLevel="1">
      <c r="A65" s="169">
        <v>33</v>
      </c>
      <c r="B65" s="179" t="s">
        <v>220</v>
      </c>
      <c r="C65" s="208" t="s">
        <v>221</v>
      </c>
      <c r="D65" s="181" t="s">
        <v>159</v>
      </c>
      <c r="E65" s="185">
        <v>1</v>
      </c>
      <c r="F65" s="191"/>
      <c r="G65" s="192">
        <f t="shared" si="7"/>
        <v>0</v>
      </c>
      <c r="H65" s="191"/>
      <c r="I65" s="192">
        <f t="shared" si="8"/>
        <v>0</v>
      </c>
      <c r="J65" s="191"/>
      <c r="K65" s="192">
        <f t="shared" si="9"/>
        <v>0</v>
      </c>
      <c r="L65" s="192">
        <v>15</v>
      </c>
      <c r="M65" s="192">
        <f t="shared" si="10"/>
        <v>0</v>
      </c>
      <c r="N65" s="192">
        <v>0</v>
      </c>
      <c r="O65" s="192">
        <f t="shared" si="11"/>
        <v>0</v>
      </c>
      <c r="P65" s="192">
        <v>0</v>
      </c>
      <c r="Q65" s="192">
        <f t="shared" si="12"/>
        <v>0</v>
      </c>
      <c r="R65" s="192"/>
      <c r="S65" s="192" t="s">
        <v>161</v>
      </c>
      <c r="T65" s="192">
        <v>0</v>
      </c>
      <c r="U65" s="193">
        <f t="shared" si="13"/>
        <v>0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123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>
        <v>34</v>
      </c>
      <c r="B66" s="179" t="s">
        <v>222</v>
      </c>
      <c r="C66" s="208" t="s">
        <v>223</v>
      </c>
      <c r="D66" s="181" t="s">
        <v>159</v>
      </c>
      <c r="E66" s="185">
        <v>1</v>
      </c>
      <c r="F66" s="191"/>
      <c r="G66" s="192">
        <f t="shared" si="7"/>
        <v>0</v>
      </c>
      <c r="H66" s="191"/>
      <c r="I66" s="192">
        <f t="shared" si="8"/>
        <v>0</v>
      </c>
      <c r="J66" s="191"/>
      <c r="K66" s="192">
        <f t="shared" si="9"/>
        <v>0</v>
      </c>
      <c r="L66" s="192">
        <v>15</v>
      </c>
      <c r="M66" s="192">
        <f t="shared" si="10"/>
        <v>0</v>
      </c>
      <c r="N66" s="192">
        <v>0</v>
      </c>
      <c r="O66" s="192">
        <f t="shared" si="11"/>
        <v>0</v>
      </c>
      <c r="P66" s="192">
        <v>0</v>
      </c>
      <c r="Q66" s="192">
        <f t="shared" si="12"/>
        <v>0</v>
      </c>
      <c r="R66" s="192"/>
      <c r="S66" s="192" t="s">
        <v>161</v>
      </c>
      <c r="T66" s="192">
        <v>0</v>
      </c>
      <c r="U66" s="193">
        <f t="shared" si="13"/>
        <v>0</v>
      </c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123</v>
      </c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>
        <v>35</v>
      </c>
      <c r="B67" s="179" t="s">
        <v>224</v>
      </c>
      <c r="C67" s="208" t="s">
        <v>225</v>
      </c>
      <c r="D67" s="181" t="s">
        <v>159</v>
      </c>
      <c r="E67" s="185">
        <v>1</v>
      </c>
      <c r="F67" s="191"/>
      <c r="G67" s="192">
        <f t="shared" si="7"/>
        <v>0</v>
      </c>
      <c r="H67" s="191"/>
      <c r="I67" s="192">
        <f t="shared" si="8"/>
        <v>0</v>
      </c>
      <c r="J67" s="191"/>
      <c r="K67" s="192">
        <f t="shared" si="9"/>
        <v>0</v>
      </c>
      <c r="L67" s="192">
        <v>15</v>
      </c>
      <c r="M67" s="192">
        <f t="shared" si="10"/>
        <v>0</v>
      </c>
      <c r="N67" s="192">
        <v>0</v>
      </c>
      <c r="O67" s="192">
        <f t="shared" si="11"/>
        <v>0</v>
      </c>
      <c r="P67" s="192">
        <v>0</v>
      </c>
      <c r="Q67" s="192">
        <f t="shared" si="12"/>
        <v>0</v>
      </c>
      <c r="R67" s="192"/>
      <c r="S67" s="192" t="s">
        <v>161</v>
      </c>
      <c r="T67" s="192">
        <v>0</v>
      </c>
      <c r="U67" s="193">
        <f t="shared" si="13"/>
        <v>0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123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>
        <v>36</v>
      </c>
      <c r="B68" s="179" t="s">
        <v>226</v>
      </c>
      <c r="C68" s="208" t="s">
        <v>227</v>
      </c>
      <c r="D68" s="181" t="s">
        <v>159</v>
      </c>
      <c r="E68" s="185">
        <v>1</v>
      </c>
      <c r="F68" s="191"/>
      <c r="G68" s="192">
        <f t="shared" si="7"/>
        <v>0</v>
      </c>
      <c r="H68" s="191"/>
      <c r="I68" s="192">
        <f t="shared" si="8"/>
        <v>0</v>
      </c>
      <c r="J68" s="191"/>
      <c r="K68" s="192">
        <f t="shared" si="9"/>
        <v>0</v>
      </c>
      <c r="L68" s="192">
        <v>15</v>
      </c>
      <c r="M68" s="192">
        <f t="shared" si="10"/>
        <v>0</v>
      </c>
      <c r="N68" s="192">
        <v>0</v>
      </c>
      <c r="O68" s="192">
        <f t="shared" si="11"/>
        <v>0</v>
      </c>
      <c r="P68" s="192">
        <v>0</v>
      </c>
      <c r="Q68" s="192">
        <f t="shared" si="12"/>
        <v>0</v>
      </c>
      <c r="R68" s="192" t="s">
        <v>141</v>
      </c>
      <c r="S68" s="192" t="s">
        <v>198</v>
      </c>
      <c r="T68" s="192">
        <v>0</v>
      </c>
      <c r="U68" s="193">
        <f t="shared" si="13"/>
        <v>0</v>
      </c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228</v>
      </c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>
        <v>37</v>
      </c>
      <c r="B69" s="179" t="s">
        <v>229</v>
      </c>
      <c r="C69" s="208" t="s">
        <v>230</v>
      </c>
      <c r="D69" s="181" t="s">
        <v>159</v>
      </c>
      <c r="E69" s="185">
        <v>1</v>
      </c>
      <c r="F69" s="191"/>
      <c r="G69" s="192">
        <f t="shared" si="7"/>
        <v>0</v>
      </c>
      <c r="H69" s="191"/>
      <c r="I69" s="192">
        <f t="shared" si="8"/>
        <v>0</v>
      </c>
      <c r="J69" s="191"/>
      <c r="K69" s="192">
        <f t="shared" si="9"/>
        <v>0</v>
      </c>
      <c r="L69" s="192">
        <v>15</v>
      </c>
      <c r="M69" s="192">
        <f t="shared" si="10"/>
        <v>0</v>
      </c>
      <c r="N69" s="192">
        <v>4.4999999999999997E-3</v>
      </c>
      <c r="O69" s="192">
        <f t="shared" si="11"/>
        <v>0</v>
      </c>
      <c r="P69" s="192">
        <v>0</v>
      </c>
      <c r="Q69" s="192">
        <f t="shared" si="12"/>
        <v>0</v>
      </c>
      <c r="R69" s="192" t="s">
        <v>141</v>
      </c>
      <c r="S69" s="192" t="s">
        <v>231</v>
      </c>
      <c r="T69" s="192">
        <v>0</v>
      </c>
      <c r="U69" s="193">
        <f t="shared" si="13"/>
        <v>0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232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>
        <v>38</v>
      </c>
      <c r="B70" s="179" t="s">
        <v>233</v>
      </c>
      <c r="C70" s="208" t="s">
        <v>234</v>
      </c>
      <c r="D70" s="181" t="s">
        <v>159</v>
      </c>
      <c r="E70" s="185">
        <v>1</v>
      </c>
      <c r="F70" s="191"/>
      <c r="G70" s="192">
        <f t="shared" si="7"/>
        <v>0</v>
      </c>
      <c r="H70" s="191"/>
      <c r="I70" s="192">
        <f t="shared" si="8"/>
        <v>0</v>
      </c>
      <c r="J70" s="191"/>
      <c r="K70" s="192">
        <f t="shared" si="9"/>
        <v>0</v>
      </c>
      <c r="L70" s="192">
        <v>15</v>
      </c>
      <c r="M70" s="192">
        <f t="shared" si="10"/>
        <v>0</v>
      </c>
      <c r="N70" s="192">
        <v>1.2999999999999999E-2</v>
      </c>
      <c r="O70" s="192">
        <f t="shared" si="11"/>
        <v>0.01</v>
      </c>
      <c r="P70" s="192">
        <v>0</v>
      </c>
      <c r="Q70" s="192">
        <f t="shared" si="12"/>
        <v>0</v>
      </c>
      <c r="R70" s="192" t="s">
        <v>141</v>
      </c>
      <c r="S70" s="192" t="s">
        <v>198</v>
      </c>
      <c r="T70" s="192">
        <v>0</v>
      </c>
      <c r="U70" s="193">
        <f t="shared" si="13"/>
        <v>0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232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>
        <v>39</v>
      </c>
      <c r="B71" s="179" t="s">
        <v>235</v>
      </c>
      <c r="C71" s="208" t="s">
        <v>236</v>
      </c>
      <c r="D71" s="181" t="s">
        <v>159</v>
      </c>
      <c r="E71" s="185">
        <v>1</v>
      </c>
      <c r="F71" s="191"/>
      <c r="G71" s="192">
        <f t="shared" si="7"/>
        <v>0</v>
      </c>
      <c r="H71" s="191"/>
      <c r="I71" s="192">
        <f t="shared" si="8"/>
        <v>0</v>
      </c>
      <c r="J71" s="191"/>
      <c r="K71" s="192">
        <f t="shared" si="9"/>
        <v>0</v>
      </c>
      <c r="L71" s="192">
        <v>15</v>
      </c>
      <c r="M71" s="192">
        <f t="shared" si="10"/>
        <v>0</v>
      </c>
      <c r="N71" s="192">
        <v>1.0999999999999999E-2</v>
      </c>
      <c r="O71" s="192">
        <f t="shared" si="11"/>
        <v>0.01</v>
      </c>
      <c r="P71" s="192">
        <v>0</v>
      </c>
      <c r="Q71" s="192">
        <f t="shared" si="12"/>
        <v>0</v>
      </c>
      <c r="R71" s="192" t="s">
        <v>141</v>
      </c>
      <c r="S71" s="192" t="s">
        <v>122</v>
      </c>
      <c r="T71" s="192">
        <v>0</v>
      </c>
      <c r="U71" s="193">
        <f t="shared" si="13"/>
        <v>0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232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2.5" outlineLevel="1">
      <c r="A72" s="169">
        <v>40</v>
      </c>
      <c r="B72" s="179" t="s">
        <v>237</v>
      </c>
      <c r="C72" s="208" t="s">
        <v>238</v>
      </c>
      <c r="D72" s="181" t="s">
        <v>0</v>
      </c>
      <c r="E72" s="188"/>
      <c r="F72" s="191"/>
      <c r="G72" s="192">
        <f t="shared" si="7"/>
        <v>0</v>
      </c>
      <c r="H72" s="191"/>
      <c r="I72" s="192">
        <f t="shared" si="8"/>
        <v>0</v>
      </c>
      <c r="J72" s="191"/>
      <c r="K72" s="192">
        <f t="shared" si="9"/>
        <v>0</v>
      </c>
      <c r="L72" s="192">
        <v>15</v>
      </c>
      <c r="M72" s="192">
        <f t="shared" si="10"/>
        <v>0</v>
      </c>
      <c r="N72" s="192">
        <v>0</v>
      </c>
      <c r="O72" s="192">
        <f t="shared" si="11"/>
        <v>0</v>
      </c>
      <c r="P72" s="192">
        <v>0</v>
      </c>
      <c r="Q72" s="192">
        <f t="shared" si="12"/>
        <v>0</v>
      </c>
      <c r="R72" s="192" t="s">
        <v>169</v>
      </c>
      <c r="S72" s="192" t="s">
        <v>122</v>
      </c>
      <c r="T72" s="192">
        <v>0</v>
      </c>
      <c r="U72" s="193">
        <f t="shared" si="13"/>
        <v>0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186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>
      <c r="A73" s="175" t="s">
        <v>116</v>
      </c>
      <c r="B73" s="180" t="s">
        <v>74</v>
      </c>
      <c r="C73" s="210" t="s">
        <v>75</v>
      </c>
      <c r="D73" s="183"/>
      <c r="E73" s="187"/>
      <c r="F73" s="194"/>
      <c r="G73" s="194">
        <f>SUMIF(AG74:AG77,"&lt;&gt;NOR",G74:G77)</f>
        <v>0</v>
      </c>
      <c r="H73" s="194"/>
      <c r="I73" s="194">
        <f>SUM(I74:I77)</f>
        <v>0</v>
      </c>
      <c r="J73" s="194"/>
      <c r="K73" s="194">
        <f>SUM(K74:K77)</f>
        <v>0</v>
      </c>
      <c r="L73" s="194"/>
      <c r="M73" s="194">
        <f>SUM(M74:M77)</f>
        <v>0</v>
      </c>
      <c r="N73" s="194"/>
      <c r="O73" s="194">
        <f>SUM(O74:O77)</f>
        <v>0.16</v>
      </c>
      <c r="P73" s="194"/>
      <c r="Q73" s="194">
        <f>SUM(Q74:Q77)</f>
        <v>0</v>
      </c>
      <c r="R73" s="194"/>
      <c r="S73" s="194"/>
      <c r="T73" s="194"/>
      <c r="U73" s="195">
        <f>SUM(U74:U77)</f>
        <v>1.56</v>
      </c>
      <c r="V73" s="194"/>
      <c r="AG73" t="s">
        <v>117</v>
      </c>
    </row>
    <row r="74" spans="1:60" outlineLevel="1">
      <c r="A74" s="169">
        <v>41</v>
      </c>
      <c r="B74" s="179" t="s">
        <v>239</v>
      </c>
      <c r="C74" s="208" t="s">
        <v>240</v>
      </c>
      <c r="D74" s="181" t="s">
        <v>168</v>
      </c>
      <c r="E74" s="185">
        <v>1</v>
      </c>
      <c r="F74" s="191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15</v>
      </c>
      <c r="M74" s="192">
        <f>G74*(1+L74/100)</f>
        <v>0</v>
      </c>
      <c r="N74" s="192">
        <v>0</v>
      </c>
      <c r="O74" s="192">
        <f>ROUND(E74*N74,2)</f>
        <v>0</v>
      </c>
      <c r="P74" s="192">
        <v>0</v>
      </c>
      <c r="Q74" s="192">
        <f>ROUND(E74*P74,2)</f>
        <v>0</v>
      </c>
      <c r="R74" s="192"/>
      <c r="S74" s="192" t="s">
        <v>161</v>
      </c>
      <c r="T74" s="192">
        <v>0</v>
      </c>
      <c r="U74" s="193">
        <f>ROUND(E74*T74,2)</f>
        <v>0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192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ht="22.5" outlineLevel="1">
      <c r="A75" s="169">
        <v>42</v>
      </c>
      <c r="B75" s="179" t="s">
        <v>241</v>
      </c>
      <c r="C75" s="208" t="s">
        <v>242</v>
      </c>
      <c r="D75" s="181" t="s">
        <v>159</v>
      </c>
      <c r="E75" s="185">
        <v>4</v>
      </c>
      <c r="F75" s="191"/>
      <c r="G75" s="192">
        <f>ROUND(E75*F75,2)</f>
        <v>0</v>
      </c>
      <c r="H75" s="191"/>
      <c r="I75" s="192">
        <f>ROUND(E75*H75,2)</f>
        <v>0</v>
      </c>
      <c r="J75" s="191"/>
      <c r="K75" s="192">
        <f>ROUND(E75*J75,2)</f>
        <v>0</v>
      </c>
      <c r="L75" s="192">
        <v>15</v>
      </c>
      <c r="M75" s="192">
        <f>G75*(1+L75/100)</f>
        <v>0</v>
      </c>
      <c r="N75" s="192">
        <v>0</v>
      </c>
      <c r="O75" s="192">
        <f>ROUND(E75*N75,2)</f>
        <v>0</v>
      </c>
      <c r="P75" s="192">
        <v>0</v>
      </c>
      <c r="Q75" s="192">
        <f>ROUND(E75*P75,2)</f>
        <v>0</v>
      </c>
      <c r="R75" s="192"/>
      <c r="S75" s="192" t="s">
        <v>161</v>
      </c>
      <c r="T75" s="192">
        <v>0</v>
      </c>
      <c r="U75" s="193">
        <f>ROUND(E75*T75,2)</f>
        <v>0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192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ht="22.5" outlineLevel="1">
      <c r="A76" s="169">
        <v>43</v>
      </c>
      <c r="B76" s="179" t="s">
        <v>243</v>
      </c>
      <c r="C76" s="208" t="s">
        <v>244</v>
      </c>
      <c r="D76" s="181" t="s">
        <v>159</v>
      </c>
      <c r="E76" s="185">
        <v>1</v>
      </c>
      <c r="F76" s="191"/>
      <c r="G76" s="192">
        <f>ROUND(E76*F76,2)</f>
        <v>0</v>
      </c>
      <c r="H76" s="191"/>
      <c r="I76" s="192">
        <f>ROUND(E76*H76,2)</f>
        <v>0</v>
      </c>
      <c r="J76" s="191"/>
      <c r="K76" s="192">
        <f>ROUND(E76*J76,2)</f>
        <v>0</v>
      </c>
      <c r="L76" s="192">
        <v>15</v>
      </c>
      <c r="M76" s="192">
        <f>G76*(1+L76/100)</f>
        <v>0</v>
      </c>
      <c r="N76" s="192">
        <v>0.161</v>
      </c>
      <c r="O76" s="192">
        <f>ROUND(E76*N76,2)</f>
        <v>0.16</v>
      </c>
      <c r="P76" s="192">
        <v>0</v>
      </c>
      <c r="Q76" s="192">
        <f>ROUND(E76*P76,2)</f>
        <v>0</v>
      </c>
      <c r="R76" s="192"/>
      <c r="S76" s="192" t="s">
        <v>161</v>
      </c>
      <c r="T76" s="192">
        <v>1.5591200000000001</v>
      </c>
      <c r="U76" s="193">
        <f>ROUND(E76*T76,2)</f>
        <v>1.56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245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44</v>
      </c>
      <c r="B77" s="179" t="s">
        <v>246</v>
      </c>
      <c r="C77" s="208" t="s">
        <v>247</v>
      </c>
      <c r="D77" s="181" t="s">
        <v>0</v>
      </c>
      <c r="E77" s="188"/>
      <c r="F77" s="191"/>
      <c r="G77" s="192">
        <f>ROUND(E77*F77,2)</f>
        <v>0</v>
      </c>
      <c r="H77" s="191"/>
      <c r="I77" s="192">
        <f>ROUND(E77*H77,2)</f>
        <v>0</v>
      </c>
      <c r="J77" s="191"/>
      <c r="K77" s="192">
        <f>ROUND(E77*J77,2)</f>
        <v>0</v>
      </c>
      <c r="L77" s="192">
        <v>15</v>
      </c>
      <c r="M77" s="192">
        <f>G77*(1+L77/100)</f>
        <v>0</v>
      </c>
      <c r="N77" s="192">
        <v>0</v>
      </c>
      <c r="O77" s="192">
        <f>ROUND(E77*N77,2)</f>
        <v>0</v>
      </c>
      <c r="P77" s="192">
        <v>0</v>
      </c>
      <c r="Q77" s="192">
        <f>ROUND(E77*P77,2)</f>
        <v>0</v>
      </c>
      <c r="R77" s="192" t="s">
        <v>174</v>
      </c>
      <c r="S77" s="192" t="s">
        <v>122</v>
      </c>
      <c r="T77" s="192">
        <v>0</v>
      </c>
      <c r="U77" s="193">
        <f>ROUND(E77*T77,2)</f>
        <v>0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186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>
      <c r="A78" s="175" t="s">
        <v>116</v>
      </c>
      <c r="B78" s="180" t="s">
        <v>76</v>
      </c>
      <c r="C78" s="210" t="s">
        <v>77</v>
      </c>
      <c r="D78" s="183"/>
      <c r="E78" s="187"/>
      <c r="F78" s="194"/>
      <c r="G78" s="194">
        <f>SUMIF(AG79:AG90,"&lt;&gt;NOR",G79:G90)</f>
        <v>0</v>
      </c>
      <c r="H78" s="194"/>
      <c r="I78" s="194">
        <f>SUM(I79:I90)</f>
        <v>0</v>
      </c>
      <c r="J78" s="194"/>
      <c r="K78" s="194">
        <f>SUM(K79:K90)</f>
        <v>0</v>
      </c>
      <c r="L78" s="194"/>
      <c r="M78" s="194">
        <f>SUM(M79:M90)</f>
        <v>0</v>
      </c>
      <c r="N78" s="194"/>
      <c r="O78" s="194">
        <f>SUM(O79:O90)</f>
        <v>0</v>
      </c>
      <c r="P78" s="194"/>
      <c r="Q78" s="194">
        <f>SUM(Q79:Q90)</f>
        <v>0</v>
      </c>
      <c r="R78" s="194"/>
      <c r="S78" s="194"/>
      <c r="T78" s="194"/>
      <c r="U78" s="195">
        <f>SUM(U79:U90)</f>
        <v>0.76</v>
      </c>
      <c r="V78" s="194"/>
      <c r="AG78" t="s">
        <v>117</v>
      </c>
    </row>
    <row r="79" spans="1:60" outlineLevel="1">
      <c r="A79" s="169">
        <v>45</v>
      </c>
      <c r="B79" s="179" t="s">
        <v>248</v>
      </c>
      <c r="C79" s="208" t="s">
        <v>249</v>
      </c>
      <c r="D79" s="181" t="s">
        <v>120</v>
      </c>
      <c r="E79" s="185">
        <v>5.05</v>
      </c>
      <c r="F79" s="191"/>
      <c r="G79" s="192">
        <f>ROUND(E79*F79,2)</f>
        <v>0</v>
      </c>
      <c r="H79" s="191"/>
      <c r="I79" s="192">
        <f>ROUND(E79*H79,2)</f>
        <v>0</v>
      </c>
      <c r="J79" s="191"/>
      <c r="K79" s="192">
        <f>ROUND(E79*J79,2)</f>
        <v>0</v>
      </c>
      <c r="L79" s="192">
        <v>15</v>
      </c>
      <c r="M79" s="192">
        <f>G79*(1+L79/100)</f>
        <v>0</v>
      </c>
      <c r="N79" s="192">
        <v>0</v>
      </c>
      <c r="O79" s="192">
        <f>ROUND(E79*N79,2)</f>
        <v>0</v>
      </c>
      <c r="P79" s="192">
        <v>0</v>
      </c>
      <c r="Q79" s="192">
        <f>ROUND(E79*P79,2)</f>
        <v>0</v>
      </c>
      <c r="R79" s="192" t="s">
        <v>134</v>
      </c>
      <c r="S79" s="192" t="s">
        <v>122</v>
      </c>
      <c r="T79" s="192">
        <v>0</v>
      </c>
      <c r="U79" s="193">
        <f>ROUND(E79*T79,2)</f>
        <v>0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192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/>
      <c r="B80" s="179"/>
      <c r="C80" s="209" t="s">
        <v>136</v>
      </c>
      <c r="D80" s="182"/>
      <c r="E80" s="186">
        <v>5.05</v>
      </c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3"/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125</v>
      </c>
      <c r="AH80" s="168">
        <v>0</v>
      </c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ht="22.5" outlineLevel="1">
      <c r="A81" s="169">
        <v>46</v>
      </c>
      <c r="B81" s="179" t="s">
        <v>250</v>
      </c>
      <c r="C81" s="208" t="s">
        <v>251</v>
      </c>
      <c r="D81" s="181" t="s">
        <v>252</v>
      </c>
      <c r="E81" s="185">
        <v>28.5</v>
      </c>
      <c r="F81" s="191"/>
      <c r="G81" s="192">
        <f>ROUND(E81*F81,2)</f>
        <v>0</v>
      </c>
      <c r="H81" s="191"/>
      <c r="I81" s="192">
        <f>ROUND(E81*H81,2)</f>
        <v>0</v>
      </c>
      <c r="J81" s="191"/>
      <c r="K81" s="192">
        <f>ROUND(E81*J81,2)</f>
        <v>0</v>
      </c>
      <c r="L81" s="192">
        <v>15</v>
      </c>
      <c r="M81" s="192">
        <f>G81*(1+L81/100)</f>
        <v>0</v>
      </c>
      <c r="N81" s="192">
        <v>0</v>
      </c>
      <c r="O81" s="192">
        <f>ROUND(E81*N81,2)</f>
        <v>0</v>
      </c>
      <c r="P81" s="192">
        <v>0</v>
      </c>
      <c r="Q81" s="192">
        <f>ROUND(E81*P81,2)</f>
        <v>0</v>
      </c>
      <c r="R81" s="192" t="s">
        <v>134</v>
      </c>
      <c r="S81" s="192" t="s">
        <v>122</v>
      </c>
      <c r="T81" s="192">
        <v>0</v>
      </c>
      <c r="U81" s="193">
        <f>ROUND(E81*T81,2)</f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192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/>
      <c r="B82" s="179"/>
      <c r="C82" s="209" t="s">
        <v>253</v>
      </c>
      <c r="D82" s="182"/>
      <c r="E82" s="186">
        <v>25</v>
      </c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3"/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125</v>
      </c>
      <c r="AH82" s="168">
        <v>0</v>
      </c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69"/>
      <c r="B83" s="179"/>
      <c r="C83" s="209" t="s">
        <v>254</v>
      </c>
      <c r="D83" s="182"/>
      <c r="E83" s="186">
        <v>3.5</v>
      </c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3"/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125</v>
      </c>
      <c r="AH83" s="168">
        <v>0</v>
      </c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9">
        <v>47</v>
      </c>
      <c r="B84" s="179" t="s">
        <v>255</v>
      </c>
      <c r="C84" s="208" t="s">
        <v>256</v>
      </c>
      <c r="D84" s="181" t="s">
        <v>120</v>
      </c>
      <c r="E84" s="185">
        <v>5.05</v>
      </c>
      <c r="F84" s="191"/>
      <c r="G84" s="192">
        <f>ROUND(E84*F84,2)</f>
        <v>0</v>
      </c>
      <c r="H84" s="191"/>
      <c r="I84" s="192">
        <f>ROUND(E84*H84,2)</f>
        <v>0</v>
      </c>
      <c r="J84" s="191"/>
      <c r="K84" s="192">
        <f>ROUND(E84*J84,2)</f>
        <v>0</v>
      </c>
      <c r="L84" s="192">
        <v>15</v>
      </c>
      <c r="M84" s="192">
        <f>G84*(1+L84/100)</f>
        <v>0</v>
      </c>
      <c r="N84" s="192">
        <v>0</v>
      </c>
      <c r="O84" s="192">
        <f>ROUND(E84*N84,2)</f>
        <v>0</v>
      </c>
      <c r="P84" s="192">
        <v>0</v>
      </c>
      <c r="Q84" s="192">
        <f>ROUND(E84*P84,2)</f>
        <v>0</v>
      </c>
      <c r="R84" s="192" t="s">
        <v>134</v>
      </c>
      <c r="S84" s="192" t="s">
        <v>122</v>
      </c>
      <c r="T84" s="192">
        <v>0.15</v>
      </c>
      <c r="U84" s="193">
        <f>ROUND(E84*T84,2)</f>
        <v>0.76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123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/>
      <c r="B85" s="179"/>
      <c r="C85" s="209" t="s">
        <v>257</v>
      </c>
      <c r="D85" s="182"/>
      <c r="E85" s="186">
        <v>5.05</v>
      </c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3"/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125</v>
      </c>
      <c r="AH85" s="168">
        <v>5</v>
      </c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48</v>
      </c>
      <c r="B86" s="179" t="s">
        <v>258</v>
      </c>
      <c r="C86" s="208" t="s">
        <v>259</v>
      </c>
      <c r="D86" s="181" t="s">
        <v>120</v>
      </c>
      <c r="E86" s="185">
        <v>5.05</v>
      </c>
      <c r="F86" s="191"/>
      <c r="G86" s="192">
        <f>ROUND(E86*F86,2)</f>
        <v>0</v>
      </c>
      <c r="H86" s="191"/>
      <c r="I86" s="192">
        <f>ROUND(E86*H86,2)</f>
        <v>0</v>
      </c>
      <c r="J86" s="191"/>
      <c r="K86" s="192">
        <f>ROUND(E86*J86,2)</f>
        <v>0</v>
      </c>
      <c r="L86" s="192">
        <v>15</v>
      </c>
      <c r="M86" s="192">
        <f>G86*(1+L86/100)</f>
        <v>0</v>
      </c>
      <c r="N86" s="192">
        <v>0</v>
      </c>
      <c r="O86" s="192">
        <f>ROUND(E86*N86,2)</f>
        <v>0</v>
      </c>
      <c r="P86" s="192">
        <v>0</v>
      </c>
      <c r="Q86" s="192">
        <f>ROUND(E86*P86,2)</f>
        <v>0</v>
      </c>
      <c r="R86" s="192" t="s">
        <v>134</v>
      </c>
      <c r="S86" s="192" t="s">
        <v>122</v>
      </c>
      <c r="T86" s="192">
        <v>0</v>
      </c>
      <c r="U86" s="193">
        <f>ROUND(E86*T86,2)</f>
        <v>0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192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/>
      <c r="B87" s="179"/>
      <c r="C87" s="209" t="s">
        <v>257</v>
      </c>
      <c r="D87" s="182"/>
      <c r="E87" s="186">
        <v>5.05</v>
      </c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3"/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125</v>
      </c>
      <c r="AH87" s="168">
        <v>5</v>
      </c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49</v>
      </c>
      <c r="B88" s="179" t="s">
        <v>260</v>
      </c>
      <c r="C88" s="208" t="s">
        <v>261</v>
      </c>
      <c r="D88" s="181" t="s">
        <v>120</v>
      </c>
      <c r="E88" s="185">
        <v>5.6559999999999997</v>
      </c>
      <c r="F88" s="191"/>
      <c r="G88" s="192">
        <f>ROUND(E88*F88,2)</f>
        <v>0</v>
      </c>
      <c r="H88" s="191"/>
      <c r="I88" s="192">
        <f>ROUND(E88*H88,2)</f>
        <v>0</v>
      </c>
      <c r="J88" s="191"/>
      <c r="K88" s="192">
        <f>ROUND(E88*J88,2)</f>
        <v>0</v>
      </c>
      <c r="L88" s="192">
        <v>15</v>
      </c>
      <c r="M88" s="192">
        <f>G88*(1+L88/100)</f>
        <v>0</v>
      </c>
      <c r="N88" s="192">
        <v>0</v>
      </c>
      <c r="O88" s="192">
        <f>ROUND(E88*N88,2)</f>
        <v>0</v>
      </c>
      <c r="P88" s="192">
        <v>0</v>
      </c>
      <c r="Q88" s="192">
        <f>ROUND(E88*P88,2)</f>
        <v>0</v>
      </c>
      <c r="R88" s="192"/>
      <c r="S88" s="192" t="s">
        <v>161</v>
      </c>
      <c r="T88" s="192">
        <v>0</v>
      </c>
      <c r="U88" s="193">
        <f>ROUND(E88*T88,2)</f>
        <v>0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228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/>
      <c r="B89" s="179"/>
      <c r="C89" s="209" t="s">
        <v>262</v>
      </c>
      <c r="D89" s="182"/>
      <c r="E89" s="186">
        <v>5.6559999999999997</v>
      </c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3"/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125</v>
      </c>
      <c r="AH89" s="168">
        <v>5</v>
      </c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>
        <v>50</v>
      </c>
      <c r="B90" s="179" t="s">
        <v>263</v>
      </c>
      <c r="C90" s="208" t="s">
        <v>264</v>
      </c>
      <c r="D90" s="181" t="s">
        <v>0</v>
      </c>
      <c r="E90" s="188"/>
      <c r="F90" s="191"/>
      <c r="G90" s="192">
        <f>ROUND(E90*F90,2)</f>
        <v>0</v>
      </c>
      <c r="H90" s="191"/>
      <c r="I90" s="192">
        <f>ROUND(E90*H90,2)</f>
        <v>0</v>
      </c>
      <c r="J90" s="191"/>
      <c r="K90" s="192">
        <f>ROUND(E90*J90,2)</f>
        <v>0</v>
      </c>
      <c r="L90" s="192">
        <v>15</v>
      </c>
      <c r="M90" s="192">
        <f>G90*(1+L90/100)</f>
        <v>0</v>
      </c>
      <c r="N90" s="192">
        <v>0</v>
      </c>
      <c r="O90" s="192">
        <f>ROUND(E90*N90,2)</f>
        <v>0</v>
      </c>
      <c r="P90" s="192">
        <v>0</v>
      </c>
      <c r="Q90" s="192">
        <f>ROUND(E90*P90,2)</f>
        <v>0</v>
      </c>
      <c r="R90" s="192" t="s">
        <v>134</v>
      </c>
      <c r="S90" s="192" t="s">
        <v>122</v>
      </c>
      <c r="T90" s="192">
        <v>0</v>
      </c>
      <c r="U90" s="193">
        <f>ROUND(E90*T90,2)</f>
        <v>0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186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>
      <c r="A91" s="175" t="s">
        <v>116</v>
      </c>
      <c r="B91" s="180" t="s">
        <v>78</v>
      </c>
      <c r="C91" s="210" t="s">
        <v>79</v>
      </c>
      <c r="D91" s="183"/>
      <c r="E91" s="187"/>
      <c r="F91" s="194"/>
      <c r="G91" s="194">
        <f>SUMIF(AG92:AG101,"&lt;&gt;NOR",G92:G101)</f>
        <v>0</v>
      </c>
      <c r="H91" s="194"/>
      <c r="I91" s="194">
        <f>SUM(I92:I101)</f>
        <v>0</v>
      </c>
      <c r="J91" s="194"/>
      <c r="K91" s="194">
        <f>SUM(K92:K101)</f>
        <v>0</v>
      </c>
      <c r="L91" s="194"/>
      <c r="M91" s="194">
        <f>SUM(M92:M101)</f>
        <v>0</v>
      </c>
      <c r="N91" s="194"/>
      <c r="O91" s="194">
        <f>SUM(O92:O101)</f>
        <v>0.01</v>
      </c>
      <c r="P91" s="194"/>
      <c r="Q91" s="194">
        <f>SUM(Q92:Q101)</f>
        <v>0</v>
      </c>
      <c r="R91" s="194"/>
      <c r="S91" s="194"/>
      <c r="T91" s="194"/>
      <c r="U91" s="195">
        <f>SUM(U92:U101)</f>
        <v>16.369999999999997</v>
      </c>
      <c r="V91" s="194"/>
      <c r="AG91" t="s">
        <v>117</v>
      </c>
    </row>
    <row r="92" spans="1:60" ht="22.5" outlineLevel="1">
      <c r="A92" s="169">
        <v>51</v>
      </c>
      <c r="B92" s="179" t="s">
        <v>265</v>
      </c>
      <c r="C92" s="208" t="s">
        <v>266</v>
      </c>
      <c r="D92" s="181" t="s">
        <v>252</v>
      </c>
      <c r="E92" s="185">
        <v>44.42</v>
      </c>
      <c r="F92" s="191"/>
      <c r="G92" s="192">
        <f>ROUND(E92*F92,2)</f>
        <v>0</v>
      </c>
      <c r="H92" s="191"/>
      <c r="I92" s="192">
        <f>ROUND(E92*H92,2)</f>
        <v>0</v>
      </c>
      <c r="J92" s="191"/>
      <c r="K92" s="192">
        <f>ROUND(E92*J92,2)</f>
        <v>0</v>
      </c>
      <c r="L92" s="192">
        <v>15</v>
      </c>
      <c r="M92" s="192">
        <f>G92*(1+L92/100)</f>
        <v>0</v>
      </c>
      <c r="N92" s="192">
        <v>8.0000000000000007E-5</v>
      </c>
      <c r="O92" s="192">
        <f>ROUND(E92*N92,2)</f>
        <v>0</v>
      </c>
      <c r="P92" s="192">
        <v>0</v>
      </c>
      <c r="Q92" s="192">
        <f>ROUND(E92*P92,2)</f>
        <v>0</v>
      </c>
      <c r="R92" s="192" t="s">
        <v>177</v>
      </c>
      <c r="S92" s="192" t="s">
        <v>122</v>
      </c>
      <c r="T92" s="192">
        <v>0.13719999999999999</v>
      </c>
      <c r="U92" s="193">
        <f>ROUND(E92*T92,2)</f>
        <v>6.09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192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/>
      <c r="B93" s="179"/>
      <c r="C93" s="209" t="s">
        <v>267</v>
      </c>
      <c r="D93" s="182"/>
      <c r="E93" s="186">
        <v>9.52</v>
      </c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3"/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125</v>
      </c>
      <c r="AH93" s="168">
        <v>0</v>
      </c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/>
      <c r="B94" s="179"/>
      <c r="C94" s="209" t="s">
        <v>268</v>
      </c>
      <c r="D94" s="182"/>
      <c r="E94" s="186">
        <v>14.7</v>
      </c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3"/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125</v>
      </c>
      <c r="AH94" s="168">
        <v>0</v>
      </c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9"/>
      <c r="B95" s="179"/>
      <c r="C95" s="209" t="s">
        <v>269</v>
      </c>
      <c r="D95" s="182"/>
      <c r="E95" s="186">
        <v>20.2</v>
      </c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3"/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125</v>
      </c>
      <c r="AH95" s="168">
        <v>0</v>
      </c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ht="22.5" outlineLevel="1">
      <c r="A96" s="169">
        <v>52</v>
      </c>
      <c r="B96" s="179" t="s">
        <v>270</v>
      </c>
      <c r="C96" s="208" t="s">
        <v>271</v>
      </c>
      <c r="D96" s="181" t="s">
        <v>120</v>
      </c>
      <c r="E96" s="185">
        <v>22.84</v>
      </c>
      <c r="F96" s="191"/>
      <c r="G96" s="192">
        <f>ROUND(E96*F96,2)</f>
        <v>0</v>
      </c>
      <c r="H96" s="191"/>
      <c r="I96" s="192">
        <f>ROUND(E96*H96,2)</f>
        <v>0</v>
      </c>
      <c r="J96" s="191"/>
      <c r="K96" s="192">
        <f>ROUND(E96*J96,2)</f>
        <v>0</v>
      </c>
      <c r="L96" s="192">
        <v>15</v>
      </c>
      <c r="M96" s="192">
        <f>G96*(1+L96/100)</f>
        <v>0</v>
      </c>
      <c r="N96" s="192">
        <v>2.5000000000000001E-4</v>
      </c>
      <c r="O96" s="192">
        <f>ROUND(E96*N96,2)</f>
        <v>0.01</v>
      </c>
      <c r="P96" s="192">
        <v>0</v>
      </c>
      <c r="Q96" s="192">
        <f>ROUND(E96*P96,2)</f>
        <v>0</v>
      </c>
      <c r="R96" s="192" t="s">
        <v>177</v>
      </c>
      <c r="S96" s="192" t="s">
        <v>122</v>
      </c>
      <c r="T96" s="192">
        <v>0.45</v>
      </c>
      <c r="U96" s="193">
        <f>ROUND(E96*T96,2)</f>
        <v>10.28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192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outlineLevel="1">
      <c r="A97" s="169"/>
      <c r="B97" s="179"/>
      <c r="C97" s="209" t="s">
        <v>135</v>
      </c>
      <c r="D97" s="182"/>
      <c r="E97" s="186">
        <v>7.17</v>
      </c>
      <c r="F97" s="192"/>
      <c r="G97" s="192"/>
      <c r="H97" s="192"/>
      <c r="I97" s="192"/>
      <c r="J97" s="192"/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3"/>
      <c r="V97" s="192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 t="s">
        <v>125</v>
      </c>
      <c r="AH97" s="168">
        <v>0</v>
      </c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>
      <c r="A98" s="169"/>
      <c r="B98" s="179"/>
      <c r="C98" s="209" t="s">
        <v>137</v>
      </c>
      <c r="D98" s="182"/>
      <c r="E98" s="186">
        <v>15.67</v>
      </c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3"/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125</v>
      </c>
      <c r="AH98" s="168">
        <v>0</v>
      </c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>
      <c r="A99" s="169">
        <v>53</v>
      </c>
      <c r="B99" s="179" t="s">
        <v>272</v>
      </c>
      <c r="C99" s="208" t="s">
        <v>273</v>
      </c>
      <c r="D99" s="181" t="s">
        <v>120</v>
      </c>
      <c r="E99" s="185">
        <v>25.123999999999999</v>
      </c>
      <c r="F99" s="191"/>
      <c r="G99" s="192">
        <f>ROUND(E99*F99,2)</f>
        <v>0</v>
      </c>
      <c r="H99" s="191"/>
      <c r="I99" s="192">
        <f>ROUND(E99*H99,2)</f>
        <v>0</v>
      </c>
      <c r="J99" s="191"/>
      <c r="K99" s="192">
        <f>ROUND(E99*J99,2)</f>
        <v>0</v>
      </c>
      <c r="L99" s="192">
        <v>15</v>
      </c>
      <c r="M99" s="192">
        <f>G99*(1+L99/100)</f>
        <v>0</v>
      </c>
      <c r="N99" s="192">
        <v>0</v>
      </c>
      <c r="O99" s="192">
        <f>ROUND(E99*N99,2)</f>
        <v>0</v>
      </c>
      <c r="P99" s="192">
        <v>0</v>
      </c>
      <c r="Q99" s="192">
        <f>ROUND(E99*P99,2)</f>
        <v>0</v>
      </c>
      <c r="R99" s="192"/>
      <c r="S99" s="192" t="s">
        <v>161</v>
      </c>
      <c r="T99" s="192">
        <v>0</v>
      </c>
      <c r="U99" s="193">
        <f>ROUND(E99*T99,2)</f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228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/>
      <c r="B100" s="179"/>
      <c r="C100" s="209" t="s">
        <v>274</v>
      </c>
      <c r="D100" s="182"/>
      <c r="E100" s="186">
        <v>25.123999999999999</v>
      </c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3"/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125</v>
      </c>
      <c r="AH100" s="168">
        <v>5</v>
      </c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9">
        <v>54</v>
      </c>
      <c r="B101" s="179" t="s">
        <v>275</v>
      </c>
      <c r="C101" s="208" t="s">
        <v>276</v>
      </c>
      <c r="D101" s="181" t="s">
        <v>0</v>
      </c>
      <c r="E101" s="188"/>
      <c r="F101" s="191"/>
      <c r="G101" s="192">
        <f>ROUND(E101*F101,2)</f>
        <v>0</v>
      </c>
      <c r="H101" s="191"/>
      <c r="I101" s="192">
        <f>ROUND(E101*H101,2)</f>
        <v>0</v>
      </c>
      <c r="J101" s="191"/>
      <c r="K101" s="192">
        <f>ROUND(E101*J101,2)</f>
        <v>0</v>
      </c>
      <c r="L101" s="192">
        <v>15</v>
      </c>
      <c r="M101" s="192">
        <f>G101*(1+L101/100)</f>
        <v>0</v>
      </c>
      <c r="N101" s="192">
        <v>0</v>
      </c>
      <c r="O101" s="192">
        <f>ROUND(E101*N101,2)</f>
        <v>0</v>
      </c>
      <c r="P101" s="192">
        <v>0</v>
      </c>
      <c r="Q101" s="192">
        <f>ROUND(E101*P101,2)</f>
        <v>0</v>
      </c>
      <c r="R101" s="192" t="s">
        <v>177</v>
      </c>
      <c r="S101" s="192" t="s">
        <v>122</v>
      </c>
      <c r="T101" s="192">
        <v>0</v>
      </c>
      <c r="U101" s="193">
        <f>ROUND(E101*T101,2)</f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186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>
      <c r="A102" s="175" t="s">
        <v>116</v>
      </c>
      <c r="B102" s="180" t="s">
        <v>80</v>
      </c>
      <c r="C102" s="210" t="s">
        <v>81</v>
      </c>
      <c r="D102" s="183"/>
      <c r="E102" s="187"/>
      <c r="F102" s="194"/>
      <c r="G102" s="194">
        <f>SUMIF(AG103:AG109,"&lt;&gt;NOR",G103:G109)</f>
        <v>0</v>
      </c>
      <c r="H102" s="194"/>
      <c r="I102" s="194">
        <f>SUM(I103:I109)</f>
        <v>0</v>
      </c>
      <c r="J102" s="194"/>
      <c r="K102" s="194">
        <f>SUM(K103:K109)</f>
        <v>0</v>
      </c>
      <c r="L102" s="194"/>
      <c r="M102" s="194">
        <f>SUM(M103:M109)</f>
        <v>0</v>
      </c>
      <c r="N102" s="194"/>
      <c r="O102" s="194">
        <f>SUM(O103:O109)</f>
        <v>0</v>
      </c>
      <c r="P102" s="194"/>
      <c r="Q102" s="194">
        <f>SUM(Q103:Q109)</f>
        <v>0</v>
      </c>
      <c r="R102" s="194"/>
      <c r="S102" s="194"/>
      <c r="T102" s="194"/>
      <c r="U102" s="195">
        <f>SUM(U103:U109)</f>
        <v>0</v>
      </c>
      <c r="V102" s="194"/>
      <c r="AG102" t="s">
        <v>117</v>
      </c>
    </row>
    <row r="103" spans="1:60" outlineLevel="1">
      <c r="A103" s="169">
        <v>55</v>
      </c>
      <c r="B103" s="179" t="s">
        <v>277</v>
      </c>
      <c r="C103" s="208" t="s">
        <v>278</v>
      </c>
      <c r="D103" s="181" t="s">
        <v>120</v>
      </c>
      <c r="E103" s="185">
        <v>22.524000000000001</v>
      </c>
      <c r="F103" s="191"/>
      <c r="G103" s="192">
        <f>ROUND(E103*F103,2)</f>
        <v>0</v>
      </c>
      <c r="H103" s="191"/>
      <c r="I103" s="192">
        <f>ROUND(E103*H103,2)</f>
        <v>0</v>
      </c>
      <c r="J103" s="191"/>
      <c r="K103" s="192">
        <f>ROUND(E103*J103,2)</f>
        <v>0</v>
      </c>
      <c r="L103" s="192">
        <v>15</v>
      </c>
      <c r="M103" s="192">
        <f>G103*(1+L103/100)</f>
        <v>0</v>
      </c>
      <c r="N103" s="192">
        <v>0</v>
      </c>
      <c r="O103" s="192">
        <f>ROUND(E103*N103,2)</f>
        <v>0</v>
      </c>
      <c r="P103" s="192">
        <v>0</v>
      </c>
      <c r="Q103" s="192">
        <f>ROUND(E103*P103,2)</f>
        <v>0</v>
      </c>
      <c r="R103" s="192" t="s">
        <v>134</v>
      </c>
      <c r="S103" s="192" t="s">
        <v>122</v>
      </c>
      <c r="T103" s="192">
        <v>0</v>
      </c>
      <c r="U103" s="193">
        <f>ROUND(E103*T103,2)</f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192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/>
      <c r="B104" s="179"/>
      <c r="C104" s="209" t="s">
        <v>152</v>
      </c>
      <c r="D104" s="182"/>
      <c r="E104" s="186">
        <v>22.524000000000001</v>
      </c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3"/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125</v>
      </c>
      <c r="AH104" s="168">
        <v>5</v>
      </c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>
        <v>56</v>
      </c>
      <c r="B105" s="179" t="s">
        <v>279</v>
      </c>
      <c r="C105" s="208" t="s">
        <v>280</v>
      </c>
      <c r="D105" s="181" t="s">
        <v>120</v>
      </c>
      <c r="E105" s="185">
        <v>22.524000000000001</v>
      </c>
      <c r="F105" s="191"/>
      <c r="G105" s="192">
        <f>ROUND(E105*F105,2)</f>
        <v>0</v>
      </c>
      <c r="H105" s="191"/>
      <c r="I105" s="192">
        <f>ROUND(E105*H105,2)</f>
        <v>0</v>
      </c>
      <c r="J105" s="191"/>
      <c r="K105" s="192">
        <f>ROUND(E105*J105,2)</f>
        <v>0</v>
      </c>
      <c r="L105" s="192">
        <v>15</v>
      </c>
      <c r="M105" s="192">
        <f>G105*(1+L105/100)</f>
        <v>0</v>
      </c>
      <c r="N105" s="192">
        <v>0</v>
      </c>
      <c r="O105" s="192">
        <f>ROUND(E105*N105,2)</f>
        <v>0</v>
      </c>
      <c r="P105" s="192">
        <v>0</v>
      </c>
      <c r="Q105" s="192">
        <f>ROUND(E105*P105,2)</f>
        <v>0</v>
      </c>
      <c r="R105" s="192" t="s">
        <v>134</v>
      </c>
      <c r="S105" s="192" t="s">
        <v>122</v>
      </c>
      <c r="T105" s="192">
        <v>0</v>
      </c>
      <c r="U105" s="193">
        <f>ROUND(E105*T105,2)</f>
        <v>0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192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/>
      <c r="B106" s="179"/>
      <c r="C106" s="209" t="s">
        <v>281</v>
      </c>
      <c r="D106" s="182"/>
      <c r="E106" s="186">
        <v>22.524000000000001</v>
      </c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3"/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125</v>
      </c>
      <c r="AH106" s="168">
        <v>5</v>
      </c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>
        <v>57</v>
      </c>
      <c r="B107" s="179" t="s">
        <v>282</v>
      </c>
      <c r="C107" s="208" t="s">
        <v>283</v>
      </c>
      <c r="D107" s="181" t="s">
        <v>120</v>
      </c>
      <c r="E107" s="185">
        <v>25.226880000000001</v>
      </c>
      <c r="F107" s="191"/>
      <c r="G107" s="192">
        <f>ROUND(E107*F107,2)</f>
        <v>0</v>
      </c>
      <c r="H107" s="191"/>
      <c r="I107" s="192">
        <f>ROUND(E107*H107,2)</f>
        <v>0</v>
      </c>
      <c r="J107" s="191"/>
      <c r="K107" s="192">
        <f>ROUND(E107*J107,2)</f>
        <v>0</v>
      </c>
      <c r="L107" s="192">
        <v>15</v>
      </c>
      <c r="M107" s="192">
        <f>G107*(1+L107/100)</f>
        <v>0</v>
      </c>
      <c r="N107" s="192">
        <v>0</v>
      </c>
      <c r="O107" s="192">
        <f>ROUND(E107*N107,2)</f>
        <v>0</v>
      </c>
      <c r="P107" s="192">
        <v>0</v>
      </c>
      <c r="Q107" s="192">
        <f>ROUND(E107*P107,2)</f>
        <v>0</v>
      </c>
      <c r="R107" s="192"/>
      <c r="S107" s="192" t="s">
        <v>161</v>
      </c>
      <c r="T107" s="192">
        <v>0</v>
      </c>
      <c r="U107" s="193">
        <f>ROUND(E107*T107,2)</f>
        <v>0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192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9"/>
      <c r="B108" s="179"/>
      <c r="C108" s="209" t="s">
        <v>284</v>
      </c>
      <c r="D108" s="182"/>
      <c r="E108" s="186">
        <v>25.226880000000001</v>
      </c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3"/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125</v>
      </c>
      <c r="AH108" s="168">
        <v>5</v>
      </c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outlineLevel="1">
      <c r="A109" s="169">
        <v>58</v>
      </c>
      <c r="B109" s="179" t="s">
        <v>285</v>
      </c>
      <c r="C109" s="208" t="s">
        <v>286</v>
      </c>
      <c r="D109" s="181" t="s">
        <v>0</v>
      </c>
      <c r="E109" s="188"/>
      <c r="F109" s="191"/>
      <c r="G109" s="192">
        <f>ROUND(E109*F109,2)</f>
        <v>0</v>
      </c>
      <c r="H109" s="191"/>
      <c r="I109" s="192">
        <f>ROUND(E109*H109,2)</f>
        <v>0</v>
      </c>
      <c r="J109" s="191"/>
      <c r="K109" s="192">
        <f>ROUND(E109*J109,2)</f>
        <v>0</v>
      </c>
      <c r="L109" s="192">
        <v>15</v>
      </c>
      <c r="M109" s="192">
        <f>G109*(1+L109/100)</f>
        <v>0</v>
      </c>
      <c r="N109" s="192">
        <v>0</v>
      </c>
      <c r="O109" s="192">
        <f>ROUND(E109*N109,2)</f>
        <v>0</v>
      </c>
      <c r="P109" s="192">
        <v>0</v>
      </c>
      <c r="Q109" s="192">
        <f>ROUND(E109*P109,2)</f>
        <v>0</v>
      </c>
      <c r="R109" s="192" t="s">
        <v>134</v>
      </c>
      <c r="S109" s="192" t="s">
        <v>122</v>
      </c>
      <c r="T109" s="192">
        <v>0</v>
      </c>
      <c r="U109" s="193">
        <f>ROUND(E109*T109,2)</f>
        <v>0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186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>
      <c r="A110" s="175" t="s">
        <v>116</v>
      </c>
      <c r="B110" s="180" t="s">
        <v>82</v>
      </c>
      <c r="C110" s="210" t="s">
        <v>83</v>
      </c>
      <c r="D110" s="183"/>
      <c r="E110" s="187"/>
      <c r="F110" s="194"/>
      <c r="G110" s="194">
        <f>SUMIF(AG111:AG112,"&lt;&gt;NOR",G111:G112)</f>
        <v>0</v>
      </c>
      <c r="H110" s="194"/>
      <c r="I110" s="194">
        <f>SUM(I111:I112)</f>
        <v>0</v>
      </c>
      <c r="J110" s="194"/>
      <c r="K110" s="194">
        <f>SUM(K111:K112)</f>
        <v>0</v>
      </c>
      <c r="L110" s="194"/>
      <c r="M110" s="194">
        <f>SUM(M111:M112)</f>
        <v>0</v>
      </c>
      <c r="N110" s="194"/>
      <c r="O110" s="194">
        <f>SUM(O111:O112)</f>
        <v>0</v>
      </c>
      <c r="P110" s="194"/>
      <c r="Q110" s="194">
        <f>SUM(Q111:Q112)</f>
        <v>0</v>
      </c>
      <c r="R110" s="194"/>
      <c r="S110" s="194"/>
      <c r="T110" s="194"/>
      <c r="U110" s="195">
        <f>SUM(U111:U112)</f>
        <v>0</v>
      </c>
      <c r="V110" s="194"/>
      <c r="AG110" t="s">
        <v>117</v>
      </c>
    </row>
    <row r="111" spans="1:60" outlineLevel="1">
      <c r="A111" s="169">
        <v>59</v>
      </c>
      <c r="B111" s="179" t="s">
        <v>287</v>
      </c>
      <c r="C111" s="208" t="s">
        <v>288</v>
      </c>
      <c r="D111" s="181" t="s">
        <v>159</v>
      </c>
      <c r="E111" s="185">
        <v>4</v>
      </c>
      <c r="F111" s="191"/>
      <c r="G111" s="192">
        <f>ROUND(E111*F111,2)</f>
        <v>0</v>
      </c>
      <c r="H111" s="191"/>
      <c r="I111" s="192">
        <f>ROUND(E111*H111,2)</f>
        <v>0</v>
      </c>
      <c r="J111" s="191"/>
      <c r="K111" s="192">
        <f>ROUND(E111*J111,2)</f>
        <v>0</v>
      </c>
      <c r="L111" s="192">
        <v>15</v>
      </c>
      <c r="M111" s="192">
        <f>G111*(1+L111/100)</f>
        <v>0</v>
      </c>
      <c r="N111" s="192">
        <v>0</v>
      </c>
      <c r="O111" s="192">
        <f>ROUND(E111*N111,2)</f>
        <v>0</v>
      </c>
      <c r="P111" s="192">
        <v>0</v>
      </c>
      <c r="Q111" s="192">
        <f>ROUND(E111*P111,2)</f>
        <v>0</v>
      </c>
      <c r="R111" s="192"/>
      <c r="S111" s="192" t="s">
        <v>161</v>
      </c>
      <c r="T111" s="192">
        <v>0</v>
      </c>
      <c r="U111" s="193">
        <f>ROUND(E111*T111,2)</f>
        <v>0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192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ht="22.5" outlineLevel="1">
      <c r="A112" s="169">
        <v>60</v>
      </c>
      <c r="B112" s="179" t="s">
        <v>289</v>
      </c>
      <c r="C112" s="208" t="s">
        <v>290</v>
      </c>
      <c r="D112" s="181" t="s">
        <v>168</v>
      </c>
      <c r="E112" s="185">
        <v>1</v>
      </c>
      <c r="F112" s="191"/>
      <c r="G112" s="192">
        <f>ROUND(E112*F112,2)</f>
        <v>0</v>
      </c>
      <c r="H112" s="191"/>
      <c r="I112" s="192">
        <f>ROUND(E112*H112,2)</f>
        <v>0</v>
      </c>
      <c r="J112" s="191"/>
      <c r="K112" s="192">
        <f>ROUND(E112*J112,2)</f>
        <v>0</v>
      </c>
      <c r="L112" s="192">
        <v>15</v>
      </c>
      <c r="M112" s="192">
        <f>G112*(1+L112/100)</f>
        <v>0</v>
      </c>
      <c r="N112" s="192">
        <v>0</v>
      </c>
      <c r="O112" s="192">
        <f>ROUND(E112*N112,2)</f>
        <v>0</v>
      </c>
      <c r="P112" s="192">
        <v>0</v>
      </c>
      <c r="Q112" s="192">
        <f>ROUND(E112*P112,2)</f>
        <v>0</v>
      </c>
      <c r="R112" s="192"/>
      <c r="S112" s="192" t="s">
        <v>161</v>
      </c>
      <c r="T112" s="192">
        <v>0</v>
      </c>
      <c r="U112" s="193">
        <f>ROUND(E112*T112,2)</f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123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>
      <c r="A113" s="175" t="s">
        <v>116</v>
      </c>
      <c r="B113" s="180" t="s">
        <v>84</v>
      </c>
      <c r="C113" s="210" t="s">
        <v>85</v>
      </c>
      <c r="D113" s="183"/>
      <c r="E113" s="187"/>
      <c r="F113" s="194"/>
      <c r="G113" s="194">
        <f>SUMIF(AG114:AG123,"&lt;&gt;NOR",G114:G123)</f>
        <v>0</v>
      </c>
      <c r="H113" s="194"/>
      <c r="I113" s="194">
        <f>SUM(I114:I123)</f>
        <v>0</v>
      </c>
      <c r="J113" s="194"/>
      <c r="K113" s="194">
        <f>SUM(K114:K123)</f>
        <v>0</v>
      </c>
      <c r="L113" s="194"/>
      <c r="M113" s="194">
        <f>SUM(M114:M123)</f>
        <v>0</v>
      </c>
      <c r="N113" s="194"/>
      <c r="O113" s="194">
        <f>SUM(O114:O123)</f>
        <v>7.0000000000000007E-2</v>
      </c>
      <c r="P113" s="194"/>
      <c r="Q113" s="194">
        <f>SUM(Q114:Q123)</f>
        <v>0</v>
      </c>
      <c r="R113" s="194"/>
      <c r="S113" s="194"/>
      <c r="T113" s="194"/>
      <c r="U113" s="195">
        <f>SUM(U114:U123)</f>
        <v>35.450000000000003</v>
      </c>
      <c r="V113" s="194"/>
      <c r="AG113" t="s">
        <v>117</v>
      </c>
    </row>
    <row r="114" spans="1:60" outlineLevel="1">
      <c r="A114" s="169">
        <v>61</v>
      </c>
      <c r="B114" s="179" t="s">
        <v>291</v>
      </c>
      <c r="C114" s="208" t="s">
        <v>292</v>
      </c>
      <c r="D114" s="181" t="s">
        <v>120</v>
      </c>
      <c r="E114" s="185">
        <v>212.58199999999999</v>
      </c>
      <c r="F114" s="191"/>
      <c r="G114" s="192">
        <f>ROUND(E114*F114,2)</f>
        <v>0</v>
      </c>
      <c r="H114" s="191"/>
      <c r="I114" s="192">
        <f>ROUND(E114*H114,2)</f>
        <v>0</v>
      </c>
      <c r="J114" s="191"/>
      <c r="K114" s="192">
        <f>ROUND(E114*J114,2)</f>
        <v>0</v>
      </c>
      <c r="L114" s="192">
        <v>15</v>
      </c>
      <c r="M114" s="192">
        <f>G114*(1+L114/100)</f>
        <v>0</v>
      </c>
      <c r="N114" s="192">
        <v>0</v>
      </c>
      <c r="O114" s="192">
        <f>ROUND(E114*N114,2)</f>
        <v>0</v>
      </c>
      <c r="P114" s="192">
        <v>0</v>
      </c>
      <c r="Q114" s="192">
        <f>ROUND(E114*P114,2)</f>
        <v>0</v>
      </c>
      <c r="R114" s="192" t="s">
        <v>293</v>
      </c>
      <c r="S114" s="192" t="s">
        <v>122</v>
      </c>
      <c r="T114" s="192">
        <v>0</v>
      </c>
      <c r="U114" s="193">
        <f>ROUND(E114*T114,2)</f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192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/>
      <c r="B115" s="179"/>
      <c r="C115" s="209" t="s">
        <v>294</v>
      </c>
      <c r="D115" s="182"/>
      <c r="E115" s="186">
        <v>41.951999999999998</v>
      </c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3"/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125</v>
      </c>
      <c r="AH115" s="168">
        <v>0</v>
      </c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/>
      <c r="B116" s="179"/>
      <c r="C116" s="209" t="s">
        <v>295</v>
      </c>
      <c r="D116" s="182"/>
      <c r="E116" s="186">
        <v>14.45</v>
      </c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3"/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125</v>
      </c>
      <c r="AH116" s="168">
        <v>0</v>
      </c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/>
      <c r="B117" s="179"/>
      <c r="C117" s="209" t="s">
        <v>296</v>
      </c>
      <c r="D117" s="182"/>
      <c r="E117" s="186">
        <v>66.2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3"/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125</v>
      </c>
      <c r="AH117" s="168">
        <v>0</v>
      </c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/>
      <c r="B118" s="179"/>
      <c r="C118" s="209" t="s">
        <v>297</v>
      </c>
      <c r="D118" s="182"/>
      <c r="E118" s="186">
        <v>89.98</v>
      </c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3"/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125</v>
      </c>
      <c r="AH118" s="168">
        <v>0</v>
      </c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>
        <v>62</v>
      </c>
      <c r="B119" s="179" t="s">
        <v>298</v>
      </c>
      <c r="C119" s="208" t="s">
        <v>299</v>
      </c>
      <c r="D119" s="181" t="s">
        <v>120</v>
      </c>
      <c r="E119" s="185">
        <v>212.58199999999999</v>
      </c>
      <c r="F119" s="191"/>
      <c r="G119" s="192">
        <f>ROUND(E119*F119,2)</f>
        <v>0</v>
      </c>
      <c r="H119" s="191"/>
      <c r="I119" s="192">
        <f>ROUND(E119*H119,2)</f>
        <v>0</v>
      </c>
      <c r="J119" s="191"/>
      <c r="K119" s="192">
        <f>ROUND(E119*J119,2)</f>
        <v>0</v>
      </c>
      <c r="L119" s="192">
        <v>15</v>
      </c>
      <c r="M119" s="192">
        <f>G119*(1+L119/100)</f>
        <v>0</v>
      </c>
      <c r="N119" s="192">
        <v>6.9999999999999994E-5</v>
      </c>
      <c r="O119" s="192">
        <f>ROUND(E119*N119,2)</f>
        <v>0.01</v>
      </c>
      <c r="P119" s="192">
        <v>0</v>
      </c>
      <c r="Q119" s="192">
        <f>ROUND(E119*P119,2)</f>
        <v>0</v>
      </c>
      <c r="R119" s="192" t="s">
        <v>293</v>
      </c>
      <c r="S119" s="192" t="s">
        <v>122</v>
      </c>
      <c r="T119" s="192">
        <v>3.2480000000000002E-2</v>
      </c>
      <c r="U119" s="193">
        <f>ROUND(E119*T119,2)</f>
        <v>6.9</v>
      </c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123</v>
      </c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/>
      <c r="B120" s="179"/>
      <c r="C120" s="209" t="s">
        <v>300</v>
      </c>
      <c r="D120" s="182"/>
      <c r="E120" s="186">
        <v>212.58199999999999</v>
      </c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3"/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125</v>
      </c>
      <c r="AH120" s="168">
        <v>5</v>
      </c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>
        <v>63</v>
      </c>
      <c r="B121" s="179" t="s">
        <v>301</v>
      </c>
      <c r="C121" s="208" t="s">
        <v>302</v>
      </c>
      <c r="D121" s="181" t="s">
        <v>120</v>
      </c>
      <c r="E121" s="185">
        <v>21.5</v>
      </c>
      <c r="F121" s="191"/>
      <c r="G121" s="192">
        <f>ROUND(E121*F121,2)</f>
        <v>0</v>
      </c>
      <c r="H121" s="191"/>
      <c r="I121" s="192">
        <f>ROUND(E121*H121,2)</f>
        <v>0</v>
      </c>
      <c r="J121" s="191"/>
      <c r="K121" s="192">
        <f>ROUND(E121*J121,2)</f>
        <v>0</v>
      </c>
      <c r="L121" s="192">
        <v>15</v>
      </c>
      <c r="M121" s="192">
        <f>G121*(1+L121/100)</f>
        <v>0</v>
      </c>
      <c r="N121" s="192">
        <v>1.5E-3</v>
      </c>
      <c r="O121" s="192">
        <f>ROUND(E121*N121,2)</f>
        <v>0.03</v>
      </c>
      <c r="P121" s="192">
        <v>0</v>
      </c>
      <c r="Q121" s="192">
        <f>ROUND(E121*P121,2)</f>
        <v>0</v>
      </c>
      <c r="R121" s="192" t="s">
        <v>293</v>
      </c>
      <c r="S121" s="192" t="s">
        <v>122</v>
      </c>
      <c r="T121" s="192">
        <v>0.32064999999999999</v>
      </c>
      <c r="U121" s="193">
        <f>ROUND(E121*T121,2)</f>
        <v>6.89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123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>
        <v>64</v>
      </c>
      <c r="B122" s="179" t="s">
        <v>303</v>
      </c>
      <c r="C122" s="208" t="s">
        <v>304</v>
      </c>
      <c r="D122" s="181" t="s">
        <v>120</v>
      </c>
      <c r="E122" s="185">
        <v>212.58199999999999</v>
      </c>
      <c r="F122" s="191"/>
      <c r="G122" s="192">
        <f>ROUND(E122*F122,2)</f>
        <v>0</v>
      </c>
      <c r="H122" s="191"/>
      <c r="I122" s="192">
        <f>ROUND(E122*H122,2)</f>
        <v>0</v>
      </c>
      <c r="J122" s="191"/>
      <c r="K122" s="192">
        <f>ROUND(E122*J122,2)</f>
        <v>0</v>
      </c>
      <c r="L122" s="192">
        <v>15</v>
      </c>
      <c r="M122" s="192">
        <f>G122*(1+L122/100)</f>
        <v>0</v>
      </c>
      <c r="N122" s="192">
        <v>1.4999999999999999E-4</v>
      </c>
      <c r="O122" s="192">
        <f>ROUND(E122*N122,2)</f>
        <v>0.03</v>
      </c>
      <c r="P122" s="192">
        <v>0</v>
      </c>
      <c r="Q122" s="192">
        <f>ROUND(E122*P122,2)</f>
        <v>0</v>
      </c>
      <c r="R122" s="192" t="s">
        <v>293</v>
      </c>
      <c r="S122" s="192" t="s">
        <v>122</v>
      </c>
      <c r="T122" s="192">
        <v>0.10191</v>
      </c>
      <c r="U122" s="193">
        <f>ROUND(E122*T122,2)</f>
        <v>21.66</v>
      </c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123</v>
      </c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/>
      <c r="B123" s="179"/>
      <c r="C123" s="209" t="s">
        <v>305</v>
      </c>
      <c r="D123" s="182"/>
      <c r="E123" s="186">
        <v>212.58199999999999</v>
      </c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3"/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125</v>
      </c>
      <c r="AH123" s="168">
        <v>5</v>
      </c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>
      <c r="A124" s="175" t="s">
        <v>116</v>
      </c>
      <c r="B124" s="180" t="s">
        <v>86</v>
      </c>
      <c r="C124" s="210" t="s">
        <v>87</v>
      </c>
      <c r="D124" s="183"/>
      <c r="E124" s="187"/>
      <c r="F124" s="194"/>
      <c r="G124" s="194">
        <f>SUMIF(AG125:AG125,"&lt;&gt;NOR",G125:G125)</f>
        <v>0</v>
      </c>
      <c r="H124" s="194"/>
      <c r="I124" s="194">
        <f>SUM(I125:I125)</f>
        <v>0</v>
      </c>
      <c r="J124" s="194"/>
      <c r="K124" s="194">
        <f>SUM(K125:K125)</f>
        <v>0</v>
      </c>
      <c r="L124" s="194"/>
      <c r="M124" s="194">
        <f>SUM(M125:M125)</f>
        <v>0</v>
      </c>
      <c r="N124" s="194"/>
      <c r="O124" s="194">
        <f>SUM(O125:O125)</f>
        <v>0</v>
      </c>
      <c r="P124" s="194"/>
      <c r="Q124" s="194">
        <f>SUM(Q125:Q125)</f>
        <v>0</v>
      </c>
      <c r="R124" s="194"/>
      <c r="S124" s="194"/>
      <c r="T124" s="194"/>
      <c r="U124" s="195">
        <f>SUM(U125:U125)</f>
        <v>0</v>
      </c>
      <c r="V124" s="194"/>
      <c r="AG124" t="s">
        <v>117</v>
      </c>
    </row>
    <row r="125" spans="1:60" outlineLevel="1">
      <c r="A125" s="169">
        <v>65</v>
      </c>
      <c r="B125" s="179" t="s">
        <v>306</v>
      </c>
      <c r="C125" s="208" t="s">
        <v>307</v>
      </c>
      <c r="D125" s="181" t="s">
        <v>168</v>
      </c>
      <c r="E125" s="185">
        <v>1</v>
      </c>
      <c r="F125" s="191"/>
      <c r="G125" s="192">
        <f>ROUND(E125*F125,2)</f>
        <v>0</v>
      </c>
      <c r="H125" s="191"/>
      <c r="I125" s="192">
        <f>ROUND(E125*H125,2)</f>
        <v>0</v>
      </c>
      <c r="J125" s="191"/>
      <c r="K125" s="192">
        <f>ROUND(E125*J125,2)</f>
        <v>0</v>
      </c>
      <c r="L125" s="192">
        <v>15</v>
      </c>
      <c r="M125" s="192">
        <f>G125*(1+L125/100)</f>
        <v>0</v>
      </c>
      <c r="N125" s="192">
        <v>0</v>
      </c>
      <c r="O125" s="192">
        <f>ROUND(E125*N125,2)</f>
        <v>0</v>
      </c>
      <c r="P125" s="192">
        <v>0</v>
      </c>
      <c r="Q125" s="192">
        <f>ROUND(E125*P125,2)</f>
        <v>0</v>
      </c>
      <c r="R125" s="192"/>
      <c r="S125" s="192" t="s">
        <v>161</v>
      </c>
      <c r="T125" s="192">
        <v>0</v>
      </c>
      <c r="U125" s="193">
        <f>ROUND(E125*T125,2)</f>
        <v>0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123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>
      <c r="A126" s="175" t="s">
        <v>116</v>
      </c>
      <c r="B126" s="180" t="s">
        <v>88</v>
      </c>
      <c r="C126" s="210" t="s">
        <v>89</v>
      </c>
      <c r="D126" s="183"/>
      <c r="E126" s="187"/>
      <c r="F126" s="194"/>
      <c r="G126" s="194">
        <f>SUMIF(AG127:AG133,"&lt;&gt;NOR",G127:G133)</f>
        <v>0</v>
      </c>
      <c r="H126" s="194"/>
      <c r="I126" s="194">
        <f>SUM(I127:I133)</f>
        <v>0</v>
      </c>
      <c r="J126" s="194"/>
      <c r="K126" s="194">
        <f>SUM(K127:K133)</f>
        <v>0</v>
      </c>
      <c r="L126" s="194"/>
      <c r="M126" s="194">
        <f>SUM(M127:M133)</f>
        <v>0</v>
      </c>
      <c r="N126" s="194"/>
      <c r="O126" s="194">
        <f>SUM(O127:O133)</f>
        <v>0</v>
      </c>
      <c r="P126" s="194"/>
      <c r="Q126" s="194">
        <f>SUM(Q127:Q133)</f>
        <v>0</v>
      </c>
      <c r="R126" s="194"/>
      <c r="S126" s="194"/>
      <c r="T126" s="194"/>
      <c r="U126" s="195">
        <f>SUM(U127:U133)</f>
        <v>16.62</v>
      </c>
      <c r="V126" s="194"/>
      <c r="AG126" t="s">
        <v>117</v>
      </c>
    </row>
    <row r="127" spans="1:60" outlineLevel="1">
      <c r="A127" s="169">
        <v>66</v>
      </c>
      <c r="B127" s="179" t="s">
        <v>308</v>
      </c>
      <c r="C127" s="208" t="s">
        <v>309</v>
      </c>
      <c r="D127" s="181" t="s">
        <v>184</v>
      </c>
      <c r="E127" s="185">
        <v>1.73472</v>
      </c>
      <c r="F127" s="191"/>
      <c r="G127" s="192">
        <f t="shared" ref="G127:G133" si="14">ROUND(E127*F127,2)</f>
        <v>0</v>
      </c>
      <c r="H127" s="191"/>
      <c r="I127" s="192">
        <f t="shared" ref="I127:I133" si="15">ROUND(E127*H127,2)</f>
        <v>0</v>
      </c>
      <c r="J127" s="191"/>
      <c r="K127" s="192">
        <f t="shared" ref="K127:K133" si="16">ROUND(E127*J127,2)</f>
        <v>0</v>
      </c>
      <c r="L127" s="192">
        <v>15</v>
      </c>
      <c r="M127" s="192">
        <f t="shared" ref="M127:M133" si="17">G127*(1+L127/100)</f>
        <v>0</v>
      </c>
      <c r="N127" s="192">
        <v>0</v>
      </c>
      <c r="O127" s="192">
        <f t="shared" ref="O127:O133" si="18">ROUND(E127*N127,2)</f>
        <v>0</v>
      </c>
      <c r="P127" s="192">
        <v>0</v>
      </c>
      <c r="Q127" s="192">
        <f t="shared" ref="Q127:Q133" si="19">ROUND(E127*P127,2)</f>
        <v>0</v>
      </c>
      <c r="R127" s="192" t="s">
        <v>310</v>
      </c>
      <c r="S127" s="192" t="s">
        <v>122</v>
      </c>
      <c r="T127" s="192">
        <v>0.16400000000000001</v>
      </c>
      <c r="U127" s="193">
        <f t="shared" ref="U127:U133" si="20">ROUND(E127*T127,2)</f>
        <v>0.28000000000000003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311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>
        <v>67</v>
      </c>
      <c r="B128" s="179" t="s">
        <v>312</v>
      </c>
      <c r="C128" s="208" t="s">
        <v>313</v>
      </c>
      <c r="D128" s="181" t="s">
        <v>184</v>
      </c>
      <c r="E128" s="185">
        <v>1.73472</v>
      </c>
      <c r="F128" s="191"/>
      <c r="G128" s="192">
        <f t="shared" si="14"/>
        <v>0</v>
      </c>
      <c r="H128" s="191"/>
      <c r="I128" s="192">
        <f t="shared" si="15"/>
        <v>0</v>
      </c>
      <c r="J128" s="191"/>
      <c r="K128" s="192">
        <f t="shared" si="16"/>
        <v>0</v>
      </c>
      <c r="L128" s="192">
        <v>15</v>
      </c>
      <c r="M128" s="192">
        <f t="shared" si="17"/>
        <v>0</v>
      </c>
      <c r="N128" s="192">
        <v>0</v>
      </c>
      <c r="O128" s="192">
        <f t="shared" si="18"/>
        <v>0</v>
      </c>
      <c r="P128" s="192">
        <v>0</v>
      </c>
      <c r="Q128" s="192">
        <f t="shared" si="19"/>
        <v>0</v>
      </c>
      <c r="R128" s="192" t="s">
        <v>149</v>
      </c>
      <c r="S128" s="192" t="s">
        <v>122</v>
      </c>
      <c r="T128" s="192">
        <v>2.0089999999999999</v>
      </c>
      <c r="U128" s="193">
        <f t="shared" si="20"/>
        <v>3.49</v>
      </c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311</v>
      </c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68</v>
      </c>
      <c r="B129" s="179" t="s">
        <v>314</v>
      </c>
      <c r="C129" s="208" t="s">
        <v>315</v>
      </c>
      <c r="D129" s="181" t="s">
        <v>184</v>
      </c>
      <c r="E129" s="185">
        <v>1.73472</v>
      </c>
      <c r="F129" s="191"/>
      <c r="G129" s="192">
        <f t="shared" si="14"/>
        <v>0</v>
      </c>
      <c r="H129" s="191"/>
      <c r="I129" s="192">
        <f t="shared" si="15"/>
        <v>0</v>
      </c>
      <c r="J129" s="191"/>
      <c r="K129" s="192">
        <f t="shared" si="16"/>
        <v>0</v>
      </c>
      <c r="L129" s="192">
        <v>15</v>
      </c>
      <c r="M129" s="192">
        <f t="shared" si="17"/>
        <v>0</v>
      </c>
      <c r="N129" s="192">
        <v>0</v>
      </c>
      <c r="O129" s="192">
        <f t="shared" si="18"/>
        <v>0</v>
      </c>
      <c r="P129" s="192">
        <v>0</v>
      </c>
      <c r="Q129" s="192">
        <f t="shared" si="19"/>
        <v>0</v>
      </c>
      <c r="R129" s="192" t="s">
        <v>149</v>
      </c>
      <c r="S129" s="192" t="s">
        <v>122</v>
      </c>
      <c r="T129" s="192">
        <v>1.96</v>
      </c>
      <c r="U129" s="193">
        <f t="shared" si="20"/>
        <v>3.4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311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>
        <v>69</v>
      </c>
      <c r="B130" s="179" t="s">
        <v>316</v>
      </c>
      <c r="C130" s="208" t="s">
        <v>317</v>
      </c>
      <c r="D130" s="181" t="s">
        <v>184</v>
      </c>
      <c r="E130" s="185">
        <v>24.28614</v>
      </c>
      <c r="F130" s="191"/>
      <c r="G130" s="192">
        <f t="shared" si="14"/>
        <v>0</v>
      </c>
      <c r="H130" s="191"/>
      <c r="I130" s="192">
        <f t="shared" si="15"/>
        <v>0</v>
      </c>
      <c r="J130" s="191"/>
      <c r="K130" s="192">
        <f t="shared" si="16"/>
        <v>0</v>
      </c>
      <c r="L130" s="192">
        <v>15</v>
      </c>
      <c r="M130" s="192">
        <f t="shared" si="17"/>
        <v>0</v>
      </c>
      <c r="N130" s="192">
        <v>0</v>
      </c>
      <c r="O130" s="192">
        <f t="shared" si="18"/>
        <v>0</v>
      </c>
      <c r="P130" s="192">
        <v>0</v>
      </c>
      <c r="Q130" s="192">
        <f t="shared" si="19"/>
        <v>0</v>
      </c>
      <c r="R130" s="192" t="s">
        <v>149</v>
      </c>
      <c r="S130" s="192" t="s">
        <v>122</v>
      </c>
      <c r="T130" s="192">
        <v>0</v>
      </c>
      <c r="U130" s="193">
        <f t="shared" si="20"/>
        <v>0</v>
      </c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311</v>
      </c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70</v>
      </c>
      <c r="B131" s="179" t="s">
        <v>318</v>
      </c>
      <c r="C131" s="208" t="s">
        <v>319</v>
      </c>
      <c r="D131" s="181" t="s">
        <v>184</v>
      </c>
      <c r="E131" s="185">
        <v>1.73472</v>
      </c>
      <c r="F131" s="191"/>
      <c r="G131" s="192">
        <f t="shared" si="14"/>
        <v>0</v>
      </c>
      <c r="H131" s="191"/>
      <c r="I131" s="192">
        <f t="shared" si="15"/>
        <v>0</v>
      </c>
      <c r="J131" s="191"/>
      <c r="K131" s="192">
        <f t="shared" si="16"/>
        <v>0</v>
      </c>
      <c r="L131" s="192">
        <v>15</v>
      </c>
      <c r="M131" s="192">
        <f t="shared" si="17"/>
        <v>0</v>
      </c>
      <c r="N131" s="192">
        <v>0</v>
      </c>
      <c r="O131" s="192">
        <f t="shared" si="18"/>
        <v>0</v>
      </c>
      <c r="P131" s="192">
        <v>0</v>
      </c>
      <c r="Q131" s="192">
        <f t="shared" si="19"/>
        <v>0</v>
      </c>
      <c r="R131" s="192" t="s">
        <v>149</v>
      </c>
      <c r="S131" s="192" t="s">
        <v>122</v>
      </c>
      <c r="T131" s="192">
        <v>3.7679999999999998</v>
      </c>
      <c r="U131" s="193">
        <f t="shared" si="20"/>
        <v>6.54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311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>
        <v>71</v>
      </c>
      <c r="B132" s="179" t="s">
        <v>320</v>
      </c>
      <c r="C132" s="208" t="s">
        <v>321</v>
      </c>
      <c r="D132" s="181" t="s">
        <v>184</v>
      </c>
      <c r="E132" s="185">
        <v>6.9389000000000003</v>
      </c>
      <c r="F132" s="191"/>
      <c r="G132" s="192">
        <f t="shared" si="14"/>
        <v>0</v>
      </c>
      <c r="H132" s="191"/>
      <c r="I132" s="192">
        <f t="shared" si="15"/>
        <v>0</v>
      </c>
      <c r="J132" s="191"/>
      <c r="K132" s="192">
        <f t="shared" si="16"/>
        <v>0</v>
      </c>
      <c r="L132" s="192">
        <v>15</v>
      </c>
      <c r="M132" s="192">
        <f t="shared" si="17"/>
        <v>0</v>
      </c>
      <c r="N132" s="192">
        <v>0</v>
      </c>
      <c r="O132" s="192">
        <f t="shared" si="18"/>
        <v>0</v>
      </c>
      <c r="P132" s="192">
        <v>0</v>
      </c>
      <c r="Q132" s="192">
        <f t="shared" si="19"/>
        <v>0</v>
      </c>
      <c r="R132" s="192" t="s">
        <v>149</v>
      </c>
      <c r="S132" s="192" t="s">
        <v>122</v>
      </c>
      <c r="T132" s="192">
        <v>0.42</v>
      </c>
      <c r="U132" s="193">
        <f t="shared" si="20"/>
        <v>2.91</v>
      </c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311</v>
      </c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96">
        <v>72</v>
      </c>
      <c r="B133" s="197" t="s">
        <v>322</v>
      </c>
      <c r="C133" s="211" t="s">
        <v>323</v>
      </c>
      <c r="D133" s="198" t="s">
        <v>184</v>
      </c>
      <c r="E133" s="199">
        <v>1.73472</v>
      </c>
      <c r="F133" s="200"/>
      <c r="G133" s="201">
        <f t="shared" si="14"/>
        <v>0</v>
      </c>
      <c r="H133" s="200"/>
      <c r="I133" s="201">
        <f t="shared" si="15"/>
        <v>0</v>
      </c>
      <c r="J133" s="200"/>
      <c r="K133" s="201">
        <f t="shared" si="16"/>
        <v>0</v>
      </c>
      <c r="L133" s="201">
        <v>15</v>
      </c>
      <c r="M133" s="201">
        <f t="shared" si="17"/>
        <v>0</v>
      </c>
      <c r="N133" s="201">
        <v>0</v>
      </c>
      <c r="O133" s="201">
        <f t="shared" si="18"/>
        <v>0</v>
      </c>
      <c r="P133" s="201">
        <v>0</v>
      </c>
      <c r="Q133" s="201">
        <f t="shared" si="19"/>
        <v>0</v>
      </c>
      <c r="R133" s="201" t="s">
        <v>149</v>
      </c>
      <c r="S133" s="201" t="s">
        <v>122</v>
      </c>
      <c r="T133" s="201">
        <v>0</v>
      </c>
      <c r="U133" s="202">
        <f t="shared" si="20"/>
        <v>0</v>
      </c>
      <c r="V133" s="201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311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6"/>
      <c r="B134" s="7" t="s">
        <v>324</v>
      </c>
      <c r="C134" s="212" t="s">
        <v>324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AE134">
        <v>15</v>
      </c>
      <c r="AF134">
        <v>21</v>
      </c>
    </row>
    <row r="135" spans="1:60">
      <c r="A135" s="203"/>
      <c r="B135" s="204" t="s">
        <v>31</v>
      </c>
      <c r="C135" s="213" t="s">
        <v>324</v>
      </c>
      <c r="D135" s="205"/>
      <c r="E135" s="206"/>
      <c r="F135" s="206"/>
      <c r="G135" s="207">
        <f>G7+G12+G21+G27+G47+G49+G51+G73+G78+G91+G102+G110+G113+G124+G126</f>
        <v>0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AE135">
        <f>SUMIF(L7:L133,AE134,G7:G133)</f>
        <v>0</v>
      </c>
      <c r="AF135">
        <f>SUMIF(L7:L133,AF134,G7:G133)</f>
        <v>0</v>
      </c>
      <c r="AG135" t="s">
        <v>325</v>
      </c>
    </row>
    <row r="136" spans="1:60">
      <c r="A136" s="6"/>
      <c r="B136" s="7" t="s">
        <v>324</v>
      </c>
      <c r="C136" s="212" t="s">
        <v>324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60">
      <c r="A137" s="6"/>
      <c r="B137" s="7" t="s">
        <v>324</v>
      </c>
      <c r="C137" s="212" t="s">
        <v>324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60">
      <c r="A138" s="267" t="s">
        <v>326</v>
      </c>
      <c r="B138" s="267"/>
      <c r="C138" s="268"/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60">
      <c r="A139" s="269"/>
      <c r="B139" s="270"/>
      <c r="C139" s="271"/>
      <c r="D139" s="270"/>
      <c r="E139" s="270"/>
      <c r="F139" s="270"/>
      <c r="G139" s="272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AG139" t="s">
        <v>327</v>
      </c>
    </row>
    <row r="140" spans="1:60">
      <c r="A140" s="273"/>
      <c r="B140" s="274"/>
      <c r="C140" s="275"/>
      <c r="D140" s="274"/>
      <c r="E140" s="274"/>
      <c r="F140" s="274"/>
      <c r="G140" s="27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60">
      <c r="A141" s="273"/>
      <c r="B141" s="274"/>
      <c r="C141" s="275"/>
      <c r="D141" s="274"/>
      <c r="E141" s="274"/>
      <c r="F141" s="274"/>
      <c r="G141" s="27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60">
      <c r="A142" s="273"/>
      <c r="B142" s="274"/>
      <c r="C142" s="275"/>
      <c r="D142" s="274"/>
      <c r="E142" s="274"/>
      <c r="F142" s="274"/>
      <c r="G142" s="27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60">
      <c r="A143" s="277"/>
      <c r="B143" s="278"/>
      <c r="C143" s="279"/>
      <c r="D143" s="278"/>
      <c r="E143" s="278"/>
      <c r="F143" s="278"/>
      <c r="G143" s="280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60">
      <c r="A144" s="6"/>
      <c r="B144" s="7" t="s">
        <v>324</v>
      </c>
      <c r="C144" s="212" t="s">
        <v>324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3:33">
      <c r="C145" s="214"/>
      <c r="D145" s="163"/>
      <c r="AG145" t="s">
        <v>328</v>
      </c>
    </row>
    <row r="146" spans="3:33">
      <c r="D146" s="163"/>
    </row>
    <row r="147" spans="3:33">
      <c r="D147" s="163"/>
    </row>
    <row r="148" spans="3:33">
      <c r="D148" s="163"/>
    </row>
    <row r="149" spans="3:33">
      <c r="D149" s="163"/>
    </row>
    <row r="150" spans="3:33">
      <c r="D150" s="163"/>
    </row>
    <row r="151" spans="3:33">
      <c r="D151" s="163"/>
    </row>
    <row r="152" spans="3:33">
      <c r="D152" s="163"/>
    </row>
    <row r="153" spans="3:33">
      <c r="D153" s="163"/>
    </row>
    <row r="154" spans="3:33">
      <c r="D154" s="163"/>
    </row>
    <row r="155" spans="3:33">
      <c r="D155" s="163"/>
    </row>
    <row r="156" spans="3:33">
      <c r="D156" s="163"/>
    </row>
    <row r="157" spans="3:33">
      <c r="D157" s="163"/>
    </row>
    <row r="158" spans="3:33">
      <c r="D158" s="163"/>
    </row>
    <row r="159" spans="3:33">
      <c r="D159" s="163"/>
    </row>
    <row r="160" spans="3:33">
      <c r="D160" s="163"/>
    </row>
    <row r="161" spans="4:4">
      <c r="D161" s="163"/>
    </row>
    <row r="162" spans="4:4">
      <c r="D162" s="163"/>
    </row>
    <row r="163" spans="4:4">
      <c r="D163" s="163"/>
    </row>
    <row r="164" spans="4:4">
      <c r="D164" s="163"/>
    </row>
    <row r="165" spans="4:4">
      <c r="D165" s="163"/>
    </row>
    <row r="166" spans="4:4">
      <c r="D166" s="163"/>
    </row>
    <row r="167" spans="4:4">
      <c r="D167" s="163"/>
    </row>
    <row r="168" spans="4:4">
      <c r="D168" s="163"/>
    </row>
    <row r="169" spans="4:4">
      <c r="D169" s="163"/>
    </row>
    <row r="170" spans="4:4">
      <c r="D170" s="163"/>
    </row>
    <row r="171" spans="4:4">
      <c r="D171" s="163"/>
    </row>
    <row r="172" spans="4:4">
      <c r="D172" s="163"/>
    </row>
    <row r="173" spans="4:4">
      <c r="D173" s="163"/>
    </row>
    <row r="174" spans="4:4">
      <c r="D174" s="163"/>
    </row>
    <row r="175" spans="4:4">
      <c r="D175" s="163"/>
    </row>
    <row r="176" spans="4:4">
      <c r="D176" s="163"/>
    </row>
    <row r="177" spans="4:4">
      <c r="D177" s="163"/>
    </row>
    <row r="178" spans="4:4">
      <c r="D178" s="163"/>
    </row>
    <row r="179" spans="4:4">
      <c r="D179" s="163"/>
    </row>
    <row r="180" spans="4:4">
      <c r="D180" s="163"/>
    </row>
    <row r="181" spans="4:4">
      <c r="D181" s="163"/>
    </row>
    <row r="182" spans="4:4">
      <c r="D182" s="163"/>
    </row>
    <row r="183" spans="4:4">
      <c r="D183" s="163"/>
    </row>
    <row r="184" spans="4:4">
      <c r="D184" s="163"/>
    </row>
    <row r="185" spans="4:4">
      <c r="D185" s="163"/>
    </row>
    <row r="186" spans="4:4">
      <c r="D186" s="163"/>
    </row>
    <row r="187" spans="4:4">
      <c r="D187" s="163"/>
    </row>
    <row r="188" spans="4:4">
      <c r="D188" s="163"/>
    </row>
    <row r="189" spans="4:4">
      <c r="D189" s="163"/>
    </row>
    <row r="190" spans="4:4">
      <c r="D190" s="163"/>
    </row>
    <row r="191" spans="4:4">
      <c r="D191" s="163"/>
    </row>
    <row r="192" spans="4:4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39:G143"/>
    <mergeCell ref="A1:G1"/>
    <mergeCell ref="C2:G2"/>
    <mergeCell ref="C3:G3"/>
    <mergeCell ref="C4:G4"/>
    <mergeCell ref="A138:C138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2016-10-12T08:48:26Z</dcterms:modified>
</cp:coreProperties>
</file>